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0115" windowHeight="7965"/>
  </bookViews>
  <sheets>
    <sheet name="Celkem" sheetId="1" r:id="rId1"/>
    <sheet name="118" sheetId="2" r:id="rId2"/>
    <sheet name="135" sheetId="3" r:id="rId3"/>
    <sheet name="138" sheetId="4" r:id="rId4"/>
    <sheet name="145" sheetId="5" r:id="rId5"/>
    <sheet name="170" sheetId="6" r:id="rId6"/>
    <sheet name="211" sheetId="7" r:id="rId7"/>
    <sheet name="212" sheetId="8" r:id="rId8"/>
    <sheet name="293" sheetId="9" r:id="rId9"/>
  </sheets>
  <calcPr calcId="125725"/>
</workbook>
</file>

<file path=xl/calcChain.xml><?xml version="1.0" encoding="utf-8"?>
<calcChain xmlns="http://schemas.openxmlformats.org/spreadsheetml/2006/main">
  <c r="E45" i="9"/>
  <c r="E44"/>
  <c r="E43"/>
  <c r="E42"/>
  <c r="E19"/>
  <c r="E18"/>
  <c r="E38"/>
  <c r="E37"/>
  <c r="E34"/>
  <c r="E33"/>
  <c r="E30"/>
  <c r="E29"/>
  <c r="E25"/>
  <c r="E24"/>
  <c r="E22"/>
  <c r="E21"/>
  <c r="E17"/>
  <c r="E16"/>
  <c r="E12"/>
  <c r="E11"/>
  <c r="E8"/>
  <c r="E7"/>
  <c r="E4"/>
  <c r="E3"/>
  <c r="J4" i="8"/>
  <c r="J13"/>
  <c r="J12"/>
  <c r="J6"/>
  <c r="J5"/>
  <c r="J13" i="7"/>
  <c r="J12"/>
  <c r="J6"/>
  <c r="J5"/>
  <c r="E10" i="8"/>
  <c r="E11" s="1"/>
  <c r="J11" s="1"/>
  <c r="K6"/>
  <c r="K5"/>
  <c r="E3"/>
  <c r="E4" s="1"/>
  <c r="E11" i="7"/>
  <c r="E10"/>
  <c r="K6"/>
  <c r="E4"/>
  <c r="E3"/>
  <c r="C10" i="1"/>
  <c r="B10"/>
  <c r="E26" i="6"/>
  <c r="E25"/>
  <c r="E22"/>
  <c r="E21"/>
  <c r="E18"/>
  <c r="E17"/>
  <c r="E12"/>
  <c r="E11"/>
  <c r="E8"/>
  <c r="E7"/>
  <c r="E4"/>
  <c r="E3"/>
  <c r="J9" i="5"/>
  <c r="J8"/>
  <c r="E20"/>
  <c r="E19"/>
  <c r="J6" i="4"/>
  <c r="J5"/>
  <c r="E25"/>
  <c r="E24"/>
  <c r="E22"/>
  <c r="E21"/>
  <c r="E15" i="5"/>
  <c r="E14"/>
  <c r="E11"/>
  <c r="E10"/>
  <c r="E7"/>
  <c r="E6"/>
  <c r="E19" i="4"/>
  <c r="E18"/>
  <c r="J4" s="1"/>
  <c r="E17"/>
  <c r="E38"/>
  <c r="E37"/>
  <c r="E34"/>
  <c r="E33"/>
  <c r="E30"/>
  <c r="E29"/>
  <c r="E16"/>
  <c r="E12"/>
  <c r="E11"/>
  <c r="E8"/>
  <c r="E7"/>
  <c r="E9" s="1"/>
  <c r="E4"/>
  <c r="E3"/>
  <c r="E26" i="3"/>
  <c r="E25"/>
  <c r="E22"/>
  <c r="E21"/>
  <c r="E18"/>
  <c r="E17"/>
  <c r="E12"/>
  <c r="E11"/>
  <c r="E8"/>
  <c r="E7"/>
  <c r="E4"/>
  <c r="E3"/>
  <c r="E33" i="2"/>
  <c r="E29"/>
  <c r="E28"/>
  <c r="E25"/>
  <c r="E24"/>
  <c r="E21"/>
  <c r="E20"/>
  <c r="J4"/>
  <c r="E16"/>
  <c r="E12"/>
  <c r="E11"/>
  <c r="E8"/>
  <c r="E7"/>
  <c r="E4"/>
  <c r="E3"/>
  <c r="E5" i="9" l="1"/>
  <c r="J4" s="1"/>
  <c r="E9"/>
  <c r="J5" s="1"/>
  <c r="K5" s="1"/>
  <c r="E13"/>
  <c r="J6" s="1"/>
  <c r="K6" s="1"/>
  <c r="E31"/>
  <c r="E35"/>
  <c r="J31" s="1"/>
  <c r="K31" s="1"/>
  <c r="E39"/>
  <c r="J32" s="1"/>
  <c r="K32" s="1"/>
  <c r="D10" i="1"/>
  <c r="K4" i="8"/>
  <c r="K7" s="1"/>
  <c r="K12"/>
  <c r="K13"/>
  <c r="K11"/>
  <c r="E12" i="7"/>
  <c r="J11" s="1"/>
  <c r="K11" s="1"/>
  <c r="K12"/>
  <c r="K13"/>
  <c r="E5"/>
  <c r="J4" s="1"/>
  <c r="K4" s="1"/>
  <c r="K5"/>
  <c r="E27" i="6"/>
  <c r="J20" s="1"/>
  <c r="K20" s="1"/>
  <c r="E23"/>
  <c r="J19" s="1"/>
  <c r="K19" s="1"/>
  <c r="E19"/>
  <c r="J18" s="1"/>
  <c r="K18" s="1"/>
  <c r="E13"/>
  <c r="J6" s="1"/>
  <c r="K6" s="1"/>
  <c r="E9"/>
  <c r="J5" s="1"/>
  <c r="K5" s="1"/>
  <c r="E5"/>
  <c r="J4" s="1"/>
  <c r="K4" s="1"/>
  <c r="K5" i="4"/>
  <c r="E12" i="5"/>
  <c r="E16"/>
  <c r="E8"/>
  <c r="J7" s="1"/>
  <c r="E30" i="2"/>
  <c r="J23" s="1"/>
  <c r="K23" s="1"/>
  <c r="E26"/>
  <c r="J22" s="1"/>
  <c r="K22" s="1"/>
  <c r="E22"/>
  <c r="J21" s="1"/>
  <c r="K21" s="1"/>
  <c r="E39" i="4"/>
  <c r="J32" s="1"/>
  <c r="K32" s="1"/>
  <c r="E35"/>
  <c r="J31" s="1"/>
  <c r="K31" s="1"/>
  <c r="E31"/>
  <c r="J30" s="1"/>
  <c r="K30" s="1"/>
  <c r="E13"/>
  <c r="K6" s="1"/>
  <c r="E5"/>
  <c r="E5" i="3"/>
  <c r="J4" s="1"/>
  <c r="K4" s="1"/>
  <c r="E9"/>
  <c r="J5" s="1"/>
  <c r="K5" s="1"/>
  <c r="E13"/>
  <c r="J6" s="1"/>
  <c r="K6" s="1"/>
  <c r="E23"/>
  <c r="J19" s="1"/>
  <c r="K19" s="1"/>
  <c r="E27"/>
  <c r="J20" s="1"/>
  <c r="K20" s="1"/>
  <c r="E19"/>
  <c r="E5" i="2"/>
  <c r="K4" s="1"/>
  <c r="E9"/>
  <c r="J5" s="1"/>
  <c r="K5" s="1"/>
  <c r="E13"/>
  <c r="J6" s="1"/>
  <c r="K6" s="1"/>
  <c r="J30" i="9" l="1"/>
  <c r="K30" s="1"/>
  <c r="K33" s="1"/>
  <c r="K4"/>
  <c r="K7" s="1"/>
  <c r="K14" i="8"/>
  <c r="K14" i="7"/>
  <c r="K7"/>
  <c r="K21" i="6"/>
  <c r="K7"/>
  <c r="K9" i="5"/>
  <c r="K8"/>
  <c r="K7"/>
  <c r="K24" i="2"/>
  <c r="K33" i="4"/>
  <c r="K4"/>
  <c r="K7" s="1"/>
  <c r="J18" i="3"/>
  <c r="K18" s="1"/>
  <c r="K21" s="1"/>
  <c r="K7"/>
  <c r="K7" i="2"/>
  <c r="K10" i="5" l="1"/>
</calcChain>
</file>

<file path=xl/sharedStrings.xml><?xml version="1.0" encoding="utf-8"?>
<sst xmlns="http://schemas.openxmlformats.org/spreadsheetml/2006/main" count="367" uniqueCount="48">
  <si>
    <t>směr Smíchovské nádraží</t>
  </si>
  <si>
    <t>Pracovní den</t>
  </si>
  <si>
    <t>Sobota</t>
  </si>
  <si>
    <t>Neděle</t>
  </si>
  <si>
    <t>Trasa v km</t>
  </si>
  <si>
    <t>Počet spojů - celá trasa</t>
  </si>
  <si>
    <t>směr Sídliště Spořilov</t>
  </si>
  <si>
    <t>Cena za vozokm</t>
  </si>
  <si>
    <t>Cena</t>
  </si>
  <si>
    <t>Roční náklady</t>
  </si>
  <si>
    <t>Počet dnů</t>
  </si>
  <si>
    <t>Počet týdnů</t>
  </si>
  <si>
    <t>Cena za den</t>
  </si>
  <si>
    <t>Ročně</t>
  </si>
  <si>
    <t>Pracovní dny</t>
  </si>
  <si>
    <t>Soboty</t>
  </si>
  <si>
    <t>Původně</t>
  </si>
  <si>
    <t>Dle návrhu</t>
  </si>
  <si>
    <t>Počet spojů - část trasy</t>
  </si>
  <si>
    <t>SN-&gt;DK</t>
  </si>
  <si>
    <t>směr Florenc</t>
  </si>
  <si>
    <t>směr Chodov</t>
  </si>
  <si>
    <t>směr Sídliště Skalka</t>
  </si>
  <si>
    <t>SK-&gt;ZŠ</t>
  </si>
  <si>
    <t>ZŠ-&gt;SK</t>
  </si>
  <si>
    <t>MI-&gt;ZŠ</t>
  </si>
  <si>
    <t>MI-&gt;SSp</t>
  </si>
  <si>
    <t>SSp-&gt;SK</t>
  </si>
  <si>
    <t>směr Nemocnice Krč</t>
  </si>
  <si>
    <t>Nebyla v provozu.</t>
  </si>
  <si>
    <t>směr Skalka</t>
  </si>
  <si>
    <t>směr Pražská čtvrť</t>
  </si>
  <si>
    <t>směr Jižní Město</t>
  </si>
  <si>
    <t>Linka</t>
  </si>
  <si>
    <t>Před změnou</t>
  </si>
  <si>
    <t>Po změně</t>
  </si>
  <si>
    <t>Původně (jako BB1)</t>
  </si>
  <si>
    <t>směr Za Betou</t>
  </si>
  <si>
    <t>směr Budějovická</t>
  </si>
  <si>
    <t>Původně (jako BB2)</t>
  </si>
  <si>
    <t>směr Háje</t>
  </si>
  <si>
    <t>směr Pol. Budějovická</t>
  </si>
  <si>
    <t>NK-&gt;SSp</t>
  </si>
  <si>
    <t>SSp-&gt;NK</t>
  </si>
  <si>
    <t>HÁ-&gt;MI</t>
  </si>
  <si>
    <t>MI-&gt;HÁ</t>
  </si>
  <si>
    <t>RO-&gt;SSp</t>
  </si>
  <si>
    <t>SSp-&gt;RO</t>
  </si>
</sst>
</file>

<file path=xl/styles.xml><?xml version="1.0" encoding="utf-8"?>
<styleSheet xmlns="http://schemas.openxmlformats.org/spreadsheetml/2006/main">
  <numFmts count="2">
    <numFmt numFmtId="6" formatCode="#,##0\ &quot;Kč&quot;;[Red]\-#,##0\ &quot;Kč&quot;"/>
    <numFmt numFmtId="164" formatCode="#,##0\ &quot;Kč&quot;"/>
  </numFmts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64" fontId="0" fillId="0" borderId="0" xfId="0" applyNumberFormat="1" applyFont="1" applyAlignment="1">
      <alignment horizontal="center" vertical="center"/>
    </xf>
    <xf numFmtId="6" fontId="3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"/>
  <sheetViews>
    <sheetView tabSelected="1" workbookViewId="0">
      <selection activeCell="D10" sqref="D10"/>
    </sheetView>
  </sheetViews>
  <sheetFormatPr defaultRowHeight="15"/>
  <cols>
    <col min="1" max="1" width="9.140625" customWidth="1"/>
    <col min="2" max="3" width="13.7109375" customWidth="1"/>
    <col min="4" max="4" width="14.7109375" customWidth="1"/>
  </cols>
  <sheetData>
    <row r="1" spans="1:4">
      <c r="A1" s="3" t="s">
        <v>33</v>
      </c>
      <c r="B1" s="3" t="s">
        <v>34</v>
      </c>
      <c r="C1" s="3" t="s">
        <v>35</v>
      </c>
    </row>
    <row r="2" spans="1:4">
      <c r="A2" s="3">
        <v>118</v>
      </c>
      <c r="B2" s="16">
        <v>45562015</v>
      </c>
      <c r="C2" s="10">
        <v>56430244</v>
      </c>
    </row>
    <row r="3" spans="1:4">
      <c r="A3" s="3">
        <v>135</v>
      </c>
      <c r="B3" s="10">
        <v>56358120</v>
      </c>
      <c r="C3" s="10">
        <v>40830265</v>
      </c>
    </row>
    <row r="4" spans="1:4">
      <c r="A4" s="3">
        <v>138</v>
      </c>
      <c r="B4" s="10">
        <v>11543685</v>
      </c>
      <c r="C4" s="10">
        <v>14010776</v>
      </c>
    </row>
    <row r="5" spans="1:4">
      <c r="A5" s="3">
        <v>145</v>
      </c>
      <c r="B5" s="10">
        <v>0</v>
      </c>
      <c r="C5" s="10">
        <v>6279471</v>
      </c>
    </row>
    <row r="6" spans="1:4">
      <c r="A6" s="3">
        <v>170</v>
      </c>
      <c r="B6" s="10">
        <v>64660752</v>
      </c>
      <c r="C6" s="10">
        <v>63492931</v>
      </c>
    </row>
    <row r="7" spans="1:4">
      <c r="A7" s="3">
        <v>211</v>
      </c>
      <c r="B7" s="10">
        <v>1595360</v>
      </c>
      <c r="C7" s="10">
        <v>1622400</v>
      </c>
    </row>
    <row r="8" spans="1:4">
      <c r="A8" s="3">
        <v>212</v>
      </c>
      <c r="B8" s="10">
        <v>2217280</v>
      </c>
      <c r="C8" s="10">
        <v>2298400</v>
      </c>
    </row>
    <row r="9" spans="1:4">
      <c r="A9" s="3">
        <v>293</v>
      </c>
      <c r="B9" s="10">
        <v>26204355</v>
      </c>
      <c r="C9" s="10">
        <v>12663362</v>
      </c>
    </row>
    <row r="10" spans="1:4" ht="15.75">
      <c r="B10" s="12">
        <f>B2+B3+B4+B5+B6+B7+B8+B9</f>
        <v>208141567</v>
      </c>
      <c r="C10" s="12">
        <f>C2+C3+C4+C5+C6+C7+C8+C9</f>
        <v>197627849</v>
      </c>
      <c r="D10" s="17">
        <f>B10-C10</f>
        <v>10513718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3"/>
  <sheetViews>
    <sheetView workbookViewId="0"/>
  </sheetViews>
  <sheetFormatPr defaultRowHeight="15"/>
  <cols>
    <col min="1" max="1" width="23.7109375" customWidth="1"/>
    <col min="2" max="2" width="13.7109375" customWidth="1"/>
    <col min="3" max="3" width="15.7109375" customWidth="1"/>
    <col min="4" max="4" width="11.7109375" customWidth="1"/>
    <col min="5" max="5" width="10.7109375" customWidth="1"/>
    <col min="6" max="6" width="9.85546875" customWidth="1"/>
    <col min="7" max="11" width="12.7109375" customWidth="1"/>
  </cols>
  <sheetData>
    <row r="1" spans="1:12" ht="15.75">
      <c r="A1" s="14" t="s">
        <v>16</v>
      </c>
    </row>
    <row r="2" spans="1:12">
      <c r="A2" s="4" t="s">
        <v>5</v>
      </c>
      <c r="B2" s="4" t="s">
        <v>1</v>
      </c>
      <c r="C2" s="4" t="s">
        <v>7</v>
      </c>
      <c r="D2" s="4" t="s">
        <v>4</v>
      </c>
      <c r="E2" s="4" t="s">
        <v>8</v>
      </c>
      <c r="G2" s="3"/>
      <c r="H2" s="3" t="s">
        <v>9</v>
      </c>
      <c r="I2" s="3"/>
      <c r="J2" s="3"/>
      <c r="K2" s="3"/>
      <c r="L2" s="3"/>
    </row>
    <row r="3" spans="1:12">
      <c r="A3" s="6" t="s">
        <v>0</v>
      </c>
      <c r="B3" s="1">
        <v>106</v>
      </c>
      <c r="C3" s="8">
        <v>60</v>
      </c>
      <c r="D3" s="6">
        <v>11.1</v>
      </c>
      <c r="E3" s="8">
        <f>B3*C3*D3</f>
        <v>70596</v>
      </c>
      <c r="G3" s="5"/>
      <c r="H3" s="3" t="s">
        <v>10</v>
      </c>
      <c r="I3" s="3" t="s">
        <v>11</v>
      </c>
      <c r="J3" s="3" t="s">
        <v>12</v>
      </c>
      <c r="K3" s="3" t="s">
        <v>13</v>
      </c>
    </row>
    <row r="4" spans="1:12">
      <c r="A4" s="1" t="s">
        <v>6</v>
      </c>
      <c r="B4" s="1">
        <v>108</v>
      </c>
      <c r="C4" s="9">
        <v>60</v>
      </c>
      <c r="D4" s="1">
        <v>10.75</v>
      </c>
      <c r="E4" s="9">
        <f>B4*C4*D4</f>
        <v>69660</v>
      </c>
      <c r="G4" s="3" t="s">
        <v>14</v>
      </c>
      <c r="H4" s="2">
        <v>5</v>
      </c>
      <c r="I4" s="2">
        <v>52</v>
      </c>
      <c r="J4" s="7">
        <f>E5+E16</f>
        <v>144792</v>
      </c>
      <c r="K4" s="7">
        <f>H4*I4*J4</f>
        <v>37645920</v>
      </c>
    </row>
    <row r="5" spans="1:12">
      <c r="A5" s="1"/>
      <c r="B5" s="1"/>
      <c r="C5" s="1"/>
      <c r="D5" s="1"/>
      <c r="E5" s="13">
        <f>E3+E4</f>
        <v>140256</v>
      </c>
      <c r="G5" s="3" t="s">
        <v>15</v>
      </c>
      <c r="H5" s="2">
        <v>1</v>
      </c>
      <c r="I5" s="2">
        <v>52</v>
      </c>
      <c r="J5" s="7">
        <f>E9</f>
        <v>80093</v>
      </c>
      <c r="K5" s="7">
        <f>H5*I5*J5</f>
        <v>4164836</v>
      </c>
    </row>
    <row r="6" spans="1:12">
      <c r="A6" s="1"/>
      <c r="B6" s="4" t="s">
        <v>2</v>
      </c>
      <c r="C6" s="1"/>
      <c r="D6" s="1"/>
      <c r="E6" s="1"/>
      <c r="G6" s="3" t="s">
        <v>3</v>
      </c>
      <c r="H6" s="2">
        <v>1</v>
      </c>
      <c r="I6" s="2">
        <v>52</v>
      </c>
      <c r="J6" s="7">
        <f>E13</f>
        <v>72139.600000000006</v>
      </c>
      <c r="K6" s="7">
        <f>H6*I6*J6</f>
        <v>3751259.2</v>
      </c>
    </row>
    <row r="7" spans="1:12">
      <c r="A7" s="6" t="s">
        <v>0</v>
      </c>
      <c r="B7" s="1">
        <v>70</v>
      </c>
      <c r="C7" s="9">
        <v>52</v>
      </c>
      <c r="D7" s="1">
        <v>11.1</v>
      </c>
      <c r="E7" s="9">
        <f>B7*C7*D7</f>
        <v>40404</v>
      </c>
      <c r="G7" s="2"/>
      <c r="H7" s="2"/>
      <c r="I7" s="2"/>
      <c r="J7" s="2"/>
      <c r="K7" s="11">
        <f>K4+K5+K6</f>
        <v>45562015.200000003</v>
      </c>
    </row>
    <row r="8" spans="1:12">
      <c r="A8" s="1" t="s">
        <v>6</v>
      </c>
      <c r="B8" s="1">
        <v>71</v>
      </c>
      <c r="C8" s="9">
        <v>52</v>
      </c>
      <c r="D8" s="1">
        <v>10.75</v>
      </c>
      <c r="E8" s="9">
        <f>B8*C8*D8</f>
        <v>39689</v>
      </c>
    </row>
    <row r="9" spans="1:12">
      <c r="A9" s="1"/>
      <c r="B9" s="1"/>
      <c r="C9" s="1"/>
      <c r="D9" s="1"/>
      <c r="E9" s="13">
        <f>E7+E8</f>
        <v>80093</v>
      </c>
    </row>
    <row r="10" spans="1:12">
      <c r="A10" s="1"/>
      <c r="B10" s="4" t="s">
        <v>3</v>
      </c>
      <c r="C10" s="1"/>
      <c r="D10" s="1"/>
      <c r="E10" s="1"/>
    </row>
    <row r="11" spans="1:12">
      <c r="A11" s="6" t="s">
        <v>0</v>
      </c>
      <c r="B11" s="1">
        <v>63</v>
      </c>
      <c r="C11" s="9">
        <v>52</v>
      </c>
      <c r="D11" s="1">
        <v>11.1</v>
      </c>
      <c r="E11" s="9">
        <f>B11*C11*D11</f>
        <v>36363.599999999999</v>
      </c>
    </row>
    <row r="12" spans="1:12">
      <c r="A12" s="1" t="s">
        <v>6</v>
      </c>
      <c r="B12" s="1">
        <v>64</v>
      </c>
      <c r="C12" s="9">
        <v>52</v>
      </c>
      <c r="D12" s="1">
        <v>10.75</v>
      </c>
      <c r="E12" s="9">
        <f>B12*C12*D12</f>
        <v>35776</v>
      </c>
    </row>
    <row r="13" spans="1:12">
      <c r="A13" s="1"/>
      <c r="B13" s="1"/>
      <c r="C13" s="1"/>
      <c r="D13" s="1"/>
      <c r="E13" s="13">
        <f>E11+E12</f>
        <v>72139.600000000006</v>
      </c>
    </row>
    <row r="14" spans="1:12" ht="15.75">
      <c r="A14" s="15"/>
      <c r="B14" s="1"/>
      <c r="C14" s="1"/>
      <c r="D14" s="1"/>
      <c r="E14" s="13"/>
    </row>
    <row r="15" spans="1:12">
      <c r="A15" s="4" t="s">
        <v>18</v>
      </c>
      <c r="B15" s="4" t="s">
        <v>1</v>
      </c>
      <c r="C15" s="4" t="s">
        <v>7</v>
      </c>
      <c r="D15" s="4" t="s">
        <v>4</v>
      </c>
      <c r="E15" s="4" t="s">
        <v>8</v>
      </c>
    </row>
    <row r="16" spans="1:12">
      <c r="A16" s="1" t="s">
        <v>19</v>
      </c>
      <c r="B16" s="1">
        <v>9</v>
      </c>
      <c r="C16" s="9">
        <v>56</v>
      </c>
      <c r="D16" s="1">
        <v>9</v>
      </c>
      <c r="E16" s="13">
        <f>B16*C16*D16</f>
        <v>4536</v>
      </c>
    </row>
    <row r="17" spans="1:11">
      <c r="A17" s="1"/>
      <c r="B17" s="1"/>
      <c r="C17" s="1"/>
      <c r="D17" s="1"/>
      <c r="E17" s="1"/>
    </row>
    <row r="18" spans="1:11" ht="15.75">
      <c r="A18" s="14" t="s">
        <v>17</v>
      </c>
      <c r="B18" s="1"/>
      <c r="C18" s="1"/>
      <c r="D18" s="1"/>
      <c r="E18" s="1"/>
    </row>
    <row r="19" spans="1:11">
      <c r="A19" s="4" t="s">
        <v>5</v>
      </c>
      <c r="B19" s="4" t="s">
        <v>1</v>
      </c>
      <c r="C19" s="4" t="s">
        <v>7</v>
      </c>
      <c r="D19" s="4" t="s">
        <v>4</v>
      </c>
      <c r="E19" s="4" t="s">
        <v>8</v>
      </c>
      <c r="G19" s="3"/>
      <c r="H19" s="3" t="s">
        <v>9</v>
      </c>
      <c r="I19" s="3"/>
      <c r="J19" s="3"/>
      <c r="K19" s="3"/>
    </row>
    <row r="20" spans="1:11">
      <c r="A20" s="6" t="s">
        <v>0</v>
      </c>
      <c r="B20" s="1">
        <v>105</v>
      </c>
      <c r="C20" s="8">
        <v>60</v>
      </c>
      <c r="D20" s="6">
        <v>14.15</v>
      </c>
      <c r="E20" s="8">
        <f>B20*C20*D20</f>
        <v>89145</v>
      </c>
      <c r="G20" s="5"/>
      <c r="H20" s="3" t="s">
        <v>10</v>
      </c>
      <c r="I20" s="3" t="s">
        <v>11</v>
      </c>
      <c r="J20" s="3" t="s">
        <v>12</v>
      </c>
      <c r="K20" s="3" t="s">
        <v>13</v>
      </c>
    </row>
    <row r="21" spans="1:11">
      <c r="A21" s="1" t="s">
        <v>21</v>
      </c>
      <c r="B21" s="1">
        <v>107</v>
      </c>
      <c r="C21" s="9">
        <v>60</v>
      </c>
      <c r="D21" s="1">
        <v>13.55</v>
      </c>
      <c r="E21" s="9">
        <f>B21*C21*D21</f>
        <v>86991</v>
      </c>
      <c r="G21" s="3" t="s">
        <v>14</v>
      </c>
      <c r="H21" s="2">
        <v>5</v>
      </c>
      <c r="I21" s="2">
        <v>52</v>
      </c>
      <c r="J21" s="7">
        <f>E22+E33</f>
        <v>179160</v>
      </c>
      <c r="K21" s="7">
        <f>H21*I21*J21</f>
        <v>46581600</v>
      </c>
    </row>
    <row r="22" spans="1:11">
      <c r="A22" s="1"/>
      <c r="B22" s="1"/>
      <c r="C22" s="1"/>
      <c r="D22" s="1"/>
      <c r="E22" s="13">
        <f>E20+E21</f>
        <v>176136</v>
      </c>
      <c r="G22" s="3" t="s">
        <v>15</v>
      </c>
      <c r="H22" s="2">
        <v>1</v>
      </c>
      <c r="I22" s="2">
        <v>52</v>
      </c>
      <c r="J22" s="7">
        <f>E26</f>
        <v>100092.20000000001</v>
      </c>
      <c r="K22" s="7">
        <f>H22*I22*J22</f>
        <v>5204794.4000000004</v>
      </c>
    </row>
    <row r="23" spans="1:11">
      <c r="A23" s="1"/>
      <c r="B23" s="4" t="s">
        <v>2</v>
      </c>
      <c r="C23" s="1"/>
      <c r="D23" s="1"/>
      <c r="E23" s="1"/>
      <c r="G23" s="3" t="s">
        <v>3</v>
      </c>
      <c r="H23" s="2">
        <v>1</v>
      </c>
      <c r="I23" s="2">
        <v>52</v>
      </c>
      <c r="J23" s="7">
        <f>E30</f>
        <v>89304.8</v>
      </c>
      <c r="K23" s="7">
        <f>H23*I23*J23</f>
        <v>4643849.6000000006</v>
      </c>
    </row>
    <row r="24" spans="1:11">
      <c r="A24" s="6" t="s">
        <v>0</v>
      </c>
      <c r="B24" s="1">
        <v>69</v>
      </c>
      <c r="C24" s="9">
        <v>52</v>
      </c>
      <c r="D24" s="1">
        <v>14.15</v>
      </c>
      <c r="E24" s="9">
        <f>B24*C24*D24</f>
        <v>50770.200000000004</v>
      </c>
      <c r="G24" s="2"/>
      <c r="H24" s="2"/>
      <c r="I24" s="2"/>
      <c r="J24" s="2"/>
      <c r="K24" s="11">
        <f>K21+K22+K23</f>
        <v>56430244</v>
      </c>
    </row>
    <row r="25" spans="1:11">
      <c r="A25" s="1" t="s">
        <v>21</v>
      </c>
      <c r="B25" s="1">
        <v>70</v>
      </c>
      <c r="C25" s="9">
        <v>52</v>
      </c>
      <c r="D25" s="1">
        <v>13.55</v>
      </c>
      <c r="E25" s="9">
        <f>B25*C25*D25</f>
        <v>49322</v>
      </c>
    </row>
    <row r="26" spans="1:11">
      <c r="A26" s="1"/>
      <c r="B26" s="1"/>
      <c r="C26" s="1"/>
      <c r="D26" s="1"/>
      <c r="E26" s="13">
        <f>E24+E25</f>
        <v>100092.20000000001</v>
      </c>
    </row>
    <row r="27" spans="1:11">
      <c r="A27" s="1"/>
      <c r="B27" s="4" t="s">
        <v>3</v>
      </c>
      <c r="C27" s="1"/>
      <c r="D27" s="1"/>
      <c r="E27" s="1"/>
    </row>
    <row r="28" spans="1:11">
      <c r="A28" s="6" t="s">
        <v>0</v>
      </c>
      <c r="B28" s="1">
        <v>62</v>
      </c>
      <c r="C28" s="9">
        <v>52</v>
      </c>
      <c r="D28" s="1">
        <v>14.15</v>
      </c>
      <c r="E28" s="9">
        <f>B28*C28*D28</f>
        <v>45619.6</v>
      </c>
    </row>
    <row r="29" spans="1:11">
      <c r="A29" s="1" t="s">
        <v>21</v>
      </c>
      <c r="B29" s="1">
        <v>62</v>
      </c>
      <c r="C29" s="9">
        <v>52</v>
      </c>
      <c r="D29" s="1">
        <v>13.55</v>
      </c>
      <c r="E29" s="9">
        <f>B29*C29*D29</f>
        <v>43685.200000000004</v>
      </c>
    </row>
    <row r="30" spans="1:11">
      <c r="A30" s="1"/>
      <c r="B30" s="1"/>
      <c r="C30" s="1"/>
      <c r="D30" s="1"/>
      <c r="E30" s="13">
        <f>E28+E29</f>
        <v>89304.8</v>
      </c>
    </row>
    <row r="31" spans="1:11">
      <c r="A31" s="1"/>
      <c r="B31" s="1"/>
      <c r="C31" s="1"/>
      <c r="D31" s="1"/>
      <c r="E31" s="13"/>
    </row>
    <row r="32" spans="1:11">
      <c r="A32" s="4" t="s">
        <v>18</v>
      </c>
      <c r="B32" s="4" t="s">
        <v>1</v>
      </c>
      <c r="C32" s="4" t="s">
        <v>7</v>
      </c>
      <c r="D32" s="4" t="s">
        <v>4</v>
      </c>
      <c r="E32" s="4" t="s">
        <v>8</v>
      </c>
    </row>
    <row r="33" spans="1:5">
      <c r="A33" s="1" t="s">
        <v>19</v>
      </c>
      <c r="B33" s="1">
        <v>6</v>
      </c>
      <c r="C33" s="9">
        <v>56</v>
      </c>
      <c r="D33" s="1">
        <v>9</v>
      </c>
      <c r="E33" s="13">
        <f>B33*C33*D33</f>
        <v>3024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8"/>
  <sheetViews>
    <sheetView workbookViewId="0"/>
  </sheetViews>
  <sheetFormatPr defaultRowHeight="15"/>
  <cols>
    <col min="1" max="1" width="23.7109375" customWidth="1"/>
    <col min="2" max="2" width="13.7109375" customWidth="1"/>
    <col min="3" max="3" width="15.7109375" customWidth="1"/>
    <col min="4" max="4" width="11.7109375" customWidth="1"/>
    <col min="5" max="5" width="10.7109375" customWidth="1"/>
    <col min="7" max="9" width="12.7109375" customWidth="1"/>
    <col min="10" max="10" width="12.85546875" customWidth="1"/>
    <col min="11" max="11" width="12.7109375" customWidth="1"/>
  </cols>
  <sheetData>
    <row r="1" spans="1:11" ht="15.75">
      <c r="A1" s="14" t="s">
        <v>16</v>
      </c>
    </row>
    <row r="2" spans="1:11">
      <c r="A2" s="4" t="s">
        <v>5</v>
      </c>
      <c r="B2" s="4" t="s">
        <v>1</v>
      </c>
      <c r="C2" s="4" t="s">
        <v>7</v>
      </c>
      <c r="D2" s="4" t="s">
        <v>4</v>
      </c>
      <c r="E2" s="4" t="s">
        <v>8</v>
      </c>
      <c r="G2" s="3"/>
      <c r="H2" s="3" t="s">
        <v>9</v>
      </c>
      <c r="I2" s="3"/>
      <c r="J2" s="3"/>
      <c r="K2" s="3"/>
    </row>
    <row r="3" spans="1:11">
      <c r="A3" s="1" t="s">
        <v>20</v>
      </c>
      <c r="B3" s="1">
        <v>131</v>
      </c>
      <c r="C3" s="8">
        <v>52</v>
      </c>
      <c r="D3" s="6">
        <v>13.2</v>
      </c>
      <c r="E3" s="8">
        <f>B3*C3*D3</f>
        <v>89918.399999999994</v>
      </c>
      <c r="G3" s="5"/>
      <c r="H3" s="3" t="s">
        <v>10</v>
      </c>
      <c r="I3" s="3" t="s">
        <v>11</v>
      </c>
      <c r="J3" s="3" t="s">
        <v>12</v>
      </c>
      <c r="K3" s="3" t="s">
        <v>13</v>
      </c>
    </row>
    <row r="4" spans="1:11">
      <c r="A4" s="1" t="s">
        <v>21</v>
      </c>
      <c r="B4" s="1">
        <v>132</v>
      </c>
      <c r="C4" s="9">
        <v>52</v>
      </c>
      <c r="D4" s="1">
        <v>13.1</v>
      </c>
      <c r="E4" s="9">
        <f>B4*C4*D4</f>
        <v>89918.399999999994</v>
      </c>
      <c r="G4" s="3" t="s">
        <v>14</v>
      </c>
      <c r="H4" s="2">
        <v>5</v>
      </c>
      <c r="I4" s="2">
        <v>52</v>
      </c>
      <c r="J4" s="7">
        <f>E5</f>
        <v>179836.79999999999</v>
      </c>
      <c r="K4" s="7">
        <f>H4*I4*J4</f>
        <v>46757568</v>
      </c>
    </row>
    <row r="5" spans="1:11">
      <c r="A5" s="1"/>
      <c r="B5" s="1"/>
      <c r="C5" s="1"/>
      <c r="D5" s="1"/>
      <c r="E5" s="13">
        <f>E3+E4</f>
        <v>179836.79999999999</v>
      </c>
      <c r="G5" s="3" t="s">
        <v>15</v>
      </c>
      <c r="H5" s="2">
        <v>1</v>
      </c>
      <c r="I5" s="2">
        <v>52</v>
      </c>
      <c r="J5" s="7">
        <f>E9</f>
        <v>97099.599999999991</v>
      </c>
      <c r="K5" s="7">
        <f>H5*I5*J5</f>
        <v>5049179.1999999993</v>
      </c>
    </row>
    <row r="6" spans="1:11">
      <c r="A6" s="1"/>
      <c r="B6" s="4" t="s">
        <v>2</v>
      </c>
      <c r="C6" s="1"/>
      <c r="D6" s="1"/>
      <c r="E6" s="1"/>
      <c r="G6" s="3" t="s">
        <v>3</v>
      </c>
      <c r="H6" s="2">
        <v>1</v>
      </c>
      <c r="I6" s="2">
        <v>52</v>
      </c>
      <c r="J6" s="7">
        <f>E13</f>
        <v>87526.399999999994</v>
      </c>
      <c r="K6" s="7">
        <f>H6*I6*J6</f>
        <v>4551372.7999999998</v>
      </c>
    </row>
    <row r="7" spans="1:11">
      <c r="A7" s="1" t="s">
        <v>20</v>
      </c>
      <c r="B7" s="1">
        <v>71</v>
      </c>
      <c r="C7" s="9">
        <v>52</v>
      </c>
      <c r="D7" s="1">
        <v>13.2</v>
      </c>
      <c r="E7" s="9">
        <f>B7*C7*D7</f>
        <v>48734.399999999994</v>
      </c>
      <c r="G7" s="2"/>
      <c r="H7" s="2"/>
      <c r="I7" s="2"/>
      <c r="J7" s="2"/>
      <c r="K7" s="11">
        <f>K4+K5+K6</f>
        <v>56358120</v>
      </c>
    </row>
    <row r="8" spans="1:11">
      <c r="A8" s="1" t="s">
        <v>21</v>
      </c>
      <c r="B8" s="1">
        <v>71</v>
      </c>
      <c r="C8" s="9">
        <v>52</v>
      </c>
      <c r="D8" s="1">
        <v>13.1</v>
      </c>
      <c r="E8" s="9">
        <f>B8*C8*D8</f>
        <v>48365.2</v>
      </c>
    </row>
    <row r="9" spans="1:11">
      <c r="A9" s="1"/>
      <c r="B9" s="1"/>
      <c r="C9" s="1"/>
      <c r="D9" s="1"/>
      <c r="E9" s="13">
        <f>E7+E8</f>
        <v>97099.599999999991</v>
      </c>
    </row>
    <row r="10" spans="1:11">
      <c r="A10" s="1"/>
      <c r="B10" s="4" t="s">
        <v>3</v>
      </c>
      <c r="C10" s="1"/>
      <c r="D10" s="1"/>
      <c r="E10" s="1"/>
    </row>
    <row r="11" spans="1:11">
      <c r="A11" s="1" t="s">
        <v>20</v>
      </c>
      <c r="B11" s="1">
        <v>64</v>
      </c>
      <c r="C11" s="9">
        <v>52</v>
      </c>
      <c r="D11" s="1">
        <v>13.2</v>
      </c>
      <c r="E11" s="9">
        <f>B11*C11*D11</f>
        <v>43929.599999999999</v>
      </c>
    </row>
    <row r="12" spans="1:11">
      <c r="A12" s="1" t="s">
        <v>21</v>
      </c>
      <c r="B12" s="1">
        <v>64</v>
      </c>
      <c r="C12" s="9">
        <v>52</v>
      </c>
      <c r="D12" s="1">
        <v>13.1</v>
      </c>
      <c r="E12" s="9">
        <f>B12*C12*D12</f>
        <v>43596.799999999996</v>
      </c>
    </row>
    <row r="13" spans="1:11">
      <c r="A13" s="1"/>
      <c r="B13" s="1"/>
      <c r="C13" s="1"/>
      <c r="D13" s="1"/>
      <c r="E13" s="13">
        <f>E11+E12</f>
        <v>87526.399999999994</v>
      </c>
    </row>
    <row r="14" spans="1:11">
      <c r="A14" s="1"/>
      <c r="B14" s="1"/>
      <c r="C14" s="1"/>
      <c r="D14" s="1"/>
      <c r="E14" s="1"/>
    </row>
    <row r="15" spans="1:11" ht="15.75">
      <c r="A15" s="14" t="s">
        <v>17</v>
      </c>
      <c r="B15" s="1"/>
      <c r="C15" s="1"/>
      <c r="D15" s="1"/>
      <c r="E15" s="1"/>
    </row>
    <row r="16" spans="1:11">
      <c r="A16" s="4" t="s">
        <v>5</v>
      </c>
      <c r="B16" s="4" t="s">
        <v>1</v>
      </c>
      <c r="C16" s="4" t="s">
        <v>7</v>
      </c>
      <c r="D16" s="4" t="s">
        <v>4</v>
      </c>
      <c r="E16" s="4" t="s">
        <v>8</v>
      </c>
      <c r="G16" s="3"/>
      <c r="H16" s="3" t="s">
        <v>9</v>
      </c>
      <c r="I16" s="3"/>
      <c r="J16" s="3"/>
      <c r="K16" s="3"/>
    </row>
    <row r="17" spans="1:11">
      <c r="A17" s="1" t="s">
        <v>20</v>
      </c>
      <c r="B17" s="1">
        <v>128</v>
      </c>
      <c r="C17" s="8">
        <v>52</v>
      </c>
      <c r="D17" s="6">
        <v>10.15</v>
      </c>
      <c r="E17" s="8">
        <f>B17*C17*D17</f>
        <v>67558.400000000009</v>
      </c>
      <c r="G17" s="5"/>
      <c r="H17" s="3" t="s">
        <v>10</v>
      </c>
      <c r="I17" s="3" t="s">
        <v>11</v>
      </c>
      <c r="J17" s="3" t="s">
        <v>12</v>
      </c>
      <c r="K17" s="3" t="s">
        <v>13</v>
      </c>
    </row>
    <row r="18" spans="1:11">
      <c r="A18" s="1" t="s">
        <v>6</v>
      </c>
      <c r="B18" s="1">
        <v>129</v>
      </c>
      <c r="C18" s="9">
        <v>52</v>
      </c>
      <c r="D18" s="1">
        <v>9.35</v>
      </c>
      <c r="E18" s="9">
        <f>B18*C18*D18</f>
        <v>62719.799999999996</v>
      </c>
      <c r="G18" s="3" t="s">
        <v>14</v>
      </c>
      <c r="H18" s="2">
        <v>5</v>
      </c>
      <c r="I18" s="2">
        <v>52</v>
      </c>
      <c r="J18" s="7">
        <f>E19</f>
        <v>130278.20000000001</v>
      </c>
      <c r="K18" s="7">
        <f>H18*I18*J18</f>
        <v>33872332</v>
      </c>
    </row>
    <row r="19" spans="1:11">
      <c r="A19" s="1"/>
      <c r="B19" s="1"/>
      <c r="C19" s="1"/>
      <c r="D19" s="1"/>
      <c r="E19" s="13">
        <f>E17+E18</f>
        <v>130278.20000000001</v>
      </c>
      <c r="G19" s="3" t="s">
        <v>15</v>
      </c>
      <c r="H19" s="2">
        <v>1</v>
      </c>
      <c r="I19" s="2">
        <v>52</v>
      </c>
      <c r="J19" s="7">
        <f>E23</f>
        <v>70452.200000000012</v>
      </c>
      <c r="K19" s="7">
        <f>H19*I19*J19</f>
        <v>3663514.4000000004</v>
      </c>
    </row>
    <row r="20" spans="1:11">
      <c r="A20" s="1"/>
      <c r="B20" s="4" t="s">
        <v>2</v>
      </c>
      <c r="C20" s="1"/>
      <c r="D20" s="1"/>
      <c r="E20" s="1"/>
      <c r="G20" s="3" t="s">
        <v>3</v>
      </c>
      <c r="H20" s="2">
        <v>1</v>
      </c>
      <c r="I20" s="2">
        <v>52</v>
      </c>
      <c r="J20" s="7">
        <f>E27</f>
        <v>63354.2</v>
      </c>
      <c r="K20" s="7">
        <f>H20*I20*J20</f>
        <v>3294418.4</v>
      </c>
    </row>
    <row r="21" spans="1:11">
      <c r="A21" s="1" t="s">
        <v>20</v>
      </c>
      <c r="B21" s="1">
        <v>69</v>
      </c>
      <c r="C21" s="9">
        <v>52</v>
      </c>
      <c r="D21" s="1">
        <v>10.15</v>
      </c>
      <c r="E21" s="9">
        <f>B21*C21*D21</f>
        <v>36418.200000000004</v>
      </c>
      <c r="G21" s="2"/>
      <c r="H21" s="2"/>
      <c r="I21" s="2"/>
      <c r="J21" s="2"/>
      <c r="K21" s="11">
        <f>K18+K19+K20</f>
        <v>40830264.799999997</v>
      </c>
    </row>
    <row r="22" spans="1:11">
      <c r="A22" s="1" t="s">
        <v>6</v>
      </c>
      <c r="B22" s="1">
        <v>70</v>
      </c>
      <c r="C22" s="9">
        <v>52</v>
      </c>
      <c r="D22" s="1">
        <v>9.35</v>
      </c>
      <c r="E22" s="9">
        <f>B22*C22*D22</f>
        <v>34034</v>
      </c>
    </row>
    <row r="23" spans="1:11">
      <c r="A23" s="1"/>
      <c r="B23" s="1"/>
      <c r="C23" s="1"/>
      <c r="D23" s="1"/>
      <c r="E23" s="13">
        <f>E21+E22</f>
        <v>70452.200000000012</v>
      </c>
    </row>
    <row r="24" spans="1:11">
      <c r="A24" s="1"/>
      <c r="B24" s="4" t="s">
        <v>3</v>
      </c>
      <c r="C24" s="1"/>
      <c r="D24" s="1"/>
      <c r="E24" s="1"/>
    </row>
    <row r="25" spans="1:11">
      <c r="A25" s="1" t="s">
        <v>20</v>
      </c>
      <c r="B25" s="1">
        <v>62</v>
      </c>
      <c r="C25" s="9">
        <v>52</v>
      </c>
      <c r="D25" s="1">
        <v>10.15</v>
      </c>
      <c r="E25" s="9">
        <f>B25*C25*D25</f>
        <v>32723.600000000002</v>
      </c>
    </row>
    <row r="26" spans="1:11">
      <c r="A26" s="1" t="s">
        <v>6</v>
      </c>
      <c r="B26" s="1">
        <v>63</v>
      </c>
      <c r="C26" s="9">
        <v>52</v>
      </c>
      <c r="D26" s="1">
        <v>9.35</v>
      </c>
      <c r="E26" s="9">
        <f>B26*C26*D26</f>
        <v>30630.6</v>
      </c>
    </row>
    <row r="27" spans="1:11">
      <c r="A27" s="1"/>
      <c r="B27" s="1"/>
      <c r="C27" s="1"/>
      <c r="D27" s="1"/>
      <c r="E27" s="13">
        <f>E25+E26</f>
        <v>63354.2</v>
      </c>
    </row>
    <row r="28" spans="1:11">
      <c r="A28" s="1"/>
      <c r="B28" s="1"/>
      <c r="C28" s="1"/>
      <c r="D28" s="1"/>
      <c r="E28" s="13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39"/>
  <sheetViews>
    <sheetView topLeftCell="A16" workbookViewId="0">
      <selection sqref="A1:K39"/>
    </sheetView>
  </sheetViews>
  <sheetFormatPr defaultRowHeight="15"/>
  <cols>
    <col min="1" max="1" width="23.7109375" customWidth="1"/>
    <col min="2" max="2" width="13.7109375" customWidth="1"/>
    <col min="3" max="3" width="15.7109375" customWidth="1"/>
    <col min="4" max="4" width="11.7109375" customWidth="1"/>
    <col min="5" max="5" width="10.7109375" customWidth="1"/>
    <col min="7" max="11" width="12.7109375" customWidth="1"/>
  </cols>
  <sheetData>
    <row r="1" spans="1:11" ht="15.75">
      <c r="A1" s="14" t="s">
        <v>16</v>
      </c>
    </row>
    <row r="2" spans="1:11">
      <c r="A2" s="4" t="s">
        <v>5</v>
      </c>
      <c r="B2" s="4" t="s">
        <v>1</v>
      </c>
      <c r="C2" s="4" t="s">
        <v>7</v>
      </c>
      <c r="D2" s="4" t="s">
        <v>4</v>
      </c>
      <c r="E2" s="4" t="s">
        <v>8</v>
      </c>
      <c r="G2" s="3"/>
      <c r="H2" s="3" t="s">
        <v>9</v>
      </c>
      <c r="I2" s="3"/>
      <c r="J2" s="3"/>
      <c r="K2" s="3"/>
    </row>
    <row r="3" spans="1:11">
      <c r="A3" s="1" t="s">
        <v>22</v>
      </c>
      <c r="B3" s="1">
        <v>38</v>
      </c>
      <c r="C3" s="8">
        <v>43</v>
      </c>
      <c r="D3" s="6">
        <v>5.4</v>
      </c>
      <c r="E3" s="8">
        <f>B3*C3*D3</f>
        <v>8823.6</v>
      </c>
      <c r="G3" s="5"/>
      <c r="H3" s="3" t="s">
        <v>10</v>
      </c>
      <c r="I3" s="3" t="s">
        <v>11</v>
      </c>
      <c r="J3" s="3" t="s">
        <v>12</v>
      </c>
      <c r="K3" s="3" t="s">
        <v>13</v>
      </c>
    </row>
    <row r="4" spans="1:11">
      <c r="A4" s="1" t="s">
        <v>6</v>
      </c>
      <c r="B4" s="1">
        <v>39</v>
      </c>
      <c r="C4" s="9">
        <v>43</v>
      </c>
      <c r="D4" s="1">
        <v>5.3</v>
      </c>
      <c r="E4" s="9">
        <f>B4*C4*D4</f>
        <v>8888.1</v>
      </c>
      <c r="G4" s="3" t="s">
        <v>14</v>
      </c>
      <c r="H4" s="2">
        <v>5</v>
      </c>
      <c r="I4" s="2">
        <v>52</v>
      </c>
      <c r="J4" s="7">
        <f>E5+E16+E17+E18+E19</f>
        <v>33426.050000000003</v>
      </c>
      <c r="K4" s="7">
        <f>H4*I4*J4</f>
        <v>8690773</v>
      </c>
    </row>
    <row r="5" spans="1:11">
      <c r="A5" s="1"/>
      <c r="B5" s="1"/>
      <c r="C5" s="1"/>
      <c r="D5" s="1"/>
      <c r="E5" s="13">
        <f>E3+E4</f>
        <v>17711.7</v>
      </c>
      <c r="G5" s="3" t="s">
        <v>15</v>
      </c>
      <c r="H5" s="2">
        <v>1</v>
      </c>
      <c r="I5" s="2">
        <v>52</v>
      </c>
      <c r="J5" s="7">
        <f>E9+E21+E22</f>
        <v>28603.599999999999</v>
      </c>
      <c r="K5" s="7">
        <f>H5*I5*J5</f>
        <v>1487387.2</v>
      </c>
    </row>
    <row r="6" spans="1:11">
      <c r="A6" s="1"/>
      <c r="B6" s="4" t="s">
        <v>2</v>
      </c>
      <c r="C6" s="1"/>
      <c r="D6" s="1"/>
      <c r="E6" s="1"/>
      <c r="G6" s="3" t="s">
        <v>3</v>
      </c>
      <c r="H6" s="2">
        <v>1</v>
      </c>
      <c r="I6" s="2">
        <v>52</v>
      </c>
      <c r="J6" s="7">
        <f>E13+E24+E25</f>
        <v>26260.1</v>
      </c>
      <c r="K6" s="7">
        <f>H6*I6*J6</f>
        <v>1365525.2</v>
      </c>
    </row>
    <row r="7" spans="1:11">
      <c r="A7" s="1" t="s">
        <v>22</v>
      </c>
      <c r="B7" s="1">
        <v>36</v>
      </c>
      <c r="C7" s="9">
        <v>43</v>
      </c>
      <c r="D7" s="1">
        <v>5.4</v>
      </c>
      <c r="E7" s="9">
        <f>B7*C7*D7</f>
        <v>8359.2000000000007</v>
      </c>
      <c r="G7" s="2"/>
      <c r="H7" s="2"/>
      <c r="I7" s="2"/>
      <c r="J7" s="2"/>
      <c r="K7" s="11">
        <f>K4+K5+K6</f>
        <v>11543685.399999999</v>
      </c>
    </row>
    <row r="8" spans="1:11">
      <c r="A8" s="1" t="s">
        <v>6</v>
      </c>
      <c r="B8" s="1">
        <v>36</v>
      </c>
      <c r="C8" s="9">
        <v>43</v>
      </c>
      <c r="D8" s="1">
        <v>5.3</v>
      </c>
      <c r="E8" s="9">
        <f>B8*C8*D8</f>
        <v>8204.4</v>
      </c>
    </row>
    <row r="9" spans="1:11">
      <c r="A9" s="1"/>
      <c r="B9" s="1"/>
      <c r="C9" s="1"/>
      <c r="D9" s="1"/>
      <c r="E9" s="13">
        <f>E7+E8</f>
        <v>16563.599999999999</v>
      </c>
    </row>
    <row r="10" spans="1:11">
      <c r="A10" s="1"/>
      <c r="B10" s="4" t="s">
        <v>3</v>
      </c>
      <c r="C10" s="1"/>
      <c r="D10" s="1"/>
      <c r="E10" s="1"/>
    </row>
    <row r="11" spans="1:11">
      <c r="A11" s="1" t="s">
        <v>22</v>
      </c>
      <c r="B11" s="1">
        <v>35</v>
      </c>
      <c r="C11" s="9">
        <v>43</v>
      </c>
      <c r="D11" s="1">
        <v>5.4</v>
      </c>
      <c r="E11" s="9">
        <f>B11*C11*D11</f>
        <v>8127.0000000000009</v>
      </c>
    </row>
    <row r="12" spans="1:11">
      <c r="A12" s="1" t="s">
        <v>6</v>
      </c>
      <c r="B12" s="1">
        <v>35</v>
      </c>
      <c r="C12" s="9">
        <v>43</v>
      </c>
      <c r="D12" s="1">
        <v>5.3</v>
      </c>
      <c r="E12" s="9">
        <f>B12*C12*D12</f>
        <v>7976.5</v>
      </c>
    </row>
    <row r="13" spans="1:11">
      <c r="A13" s="1"/>
      <c r="B13" s="1"/>
      <c r="C13" s="1"/>
      <c r="D13" s="1"/>
      <c r="E13" s="13">
        <f>E11+E12</f>
        <v>16103.5</v>
      </c>
    </row>
    <row r="14" spans="1:11" ht="15.75">
      <c r="A14" s="15"/>
      <c r="B14" s="1"/>
      <c r="C14" s="1"/>
      <c r="D14" s="1"/>
      <c r="E14" s="13"/>
    </row>
    <row r="15" spans="1:11">
      <c r="A15" s="4" t="s">
        <v>18</v>
      </c>
      <c r="B15" s="4" t="s">
        <v>1</v>
      </c>
      <c r="C15" s="4" t="s">
        <v>7</v>
      </c>
      <c r="D15" s="4" t="s">
        <v>4</v>
      </c>
      <c r="E15" s="4" t="s">
        <v>8</v>
      </c>
    </row>
    <row r="16" spans="1:11">
      <c r="A16" s="1" t="s">
        <v>26</v>
      </c>
      <c r="B16" s="1">
        <v>34</v>
      </c>
      <c r="C16" s="9">
        <v>43</v>
      </c>
      <c r="D16" s="1">
        <v>4.2</v>
      </c>
      <c r="E16" s="13">
        <f>B16*C16*D16</f>
        <v>6140.4000000000005</v>
      </c>
    </row>
    <row r="17" spans="1:11">
      <c r="A17" s="1" t="s">
        <v>25</v>
      </c>
      <c r="B17" s="1">
        <v>16</v>
      </c>
      <c r="C17" s="9">
        <v>43</v>
      </c>
      <c r="D17" s="1">
        <v>2.8</v>
      </c>
      <c r="E17" s="13">
        <f>B17*C17*D17</f>
        <v>1926.3999999999999</v>
      </c>
    </row>
    <row r="18" spans="1:11">
      <c r="A18" s="1" t="s">
        <v>24</v>
      </c>
      <c r="B18" s="1">
        <v>11</v>
      </c>
      <c r="C18" s="9">
        <v>43</v>
      </c>
      <c r="D18" s="1">
        <v>2.35</v>
      </c>
      <c r="E18" s="13">
        <f>B18*C18*D18</f>
        <v>1111.55</v>
      </c>
    </row>
    <row r="19" spans="1:11">
      <c r="A19" s="1" t="s">
        <v>27</v>
      </c>
      <c r="B19" s="1">
        <v>40</v>
      </c>
      <c r="C19" s="9">
        <v>43</v>
      </c>
      <c r="D19" s="1">
        <v>3.8</v>
      </c>
      <c r="E19" s="13">
        <f>B19*C19*D19</f>
        <v>6536</v>
      </c>
    </row>
    <row r="20" spans="1:11">
      <c r="A20" s="1"/>
      <c r="B20" s="3" t="s">
        <v>2</v>
      </c>
      <c r="C20" s="9"/>
      <c r="D20" s="1"/>
      <c r="E20" s="13"/>
    </row>
    <row r="21" spans="1:11">
      <c r="A21" s="1" t="s">
        <v>27</v>
      </c>
      <c r="B21" s="1">
        <v>35</v>
      </c>
      <c r="C21" s="9">
        <v>43</v>
      </c>
      <c r="D21" s="1">
        <v>3.8</v>
      </c>
      <c r="E21" s="13">
        <f>B21*C21*D21</f>
        <v>5719</v>
      </c>
    </row>
    <row r="22" spans="1:11">
      <c r="A22" s="1" t="s">
        <v>26</v>
      </c>
      <c r="B22" s="1">
        <v>35</v>
      </c>
      <c r="C22" s="9">
        <v>43</v>
      </c>
      <c r="D22" s="1">
        <v>4.2</v>
      </c>
      <c r="E22" s="13">
        <f>B22*C22*D22</f>
        <v>6321</v>
      </c>
    </row>
    <row r="23" spans="1:11">
      <c r="A23" s="1"/>
      <c r="B23" s="3" t="s">
        <v>3</v>
      </c>
      <c r="C23" s="9"/>
      <c r="D23" s="1"/>
      <c r="E23" s="13"/>
    </row>
    <row r="24" spans="1:11">
      <c r="A24" s="1" t="s">
        <v>27</v>
      </c>
      <c r="B24" s="1">
        <v>29</v>
      </c>
      <c r="C24" s="9">
        <v>43</v>
      </c>
      <c r="D24" s="1">
        <v>3.8</v>
      </c>
      <c r="E24" s="13">
        <f>B24*C24*D24</f>
        <v>4738.5999999999995</v>
      </c>
    </row>
    <row r="25" spans="1:11">
      <c r="A25" s="1" t="s">
        <v>26</v>
      </c>
      <c r="B25" s="1">
        <v>30</v>
      </c>
      <c r="C25" s="9">
        <v>43</v>
      </c>
      <c r="D25" s="1">
        <v>4.2</v>
      </c>
      <c r="E25" s="13">
        <f>B25*C25*D25</f>
        <v>5418</v>
      </c>
    </row>
    <row r="26" spans="1:11">
      <c r="A26" s="1"/>
      <c r="B26" s="1"/>
      <c r="C26" s="1"/>
      <c r="D26" s="1"/>
      <c r="E26" s="1"/>
    </row>
    <row r="27" spans="1:11" ht="15.75">
      <c r="A27" s="14" t="s">
        <v>17</v>
      </c>
      <c r="B27" s="1"/>
      <c r="C27" s="1"/>
      <c r="D27" s="1"/>
      <c r="E27" s="1"/>
    </row>
    <row r="28" spans="1:11">
      <c r="A28" s="4" t="s">
        <v>5</v>
      </c>
      <c r="B28" s="4" t="s">
        <v>1</v>
      </c>
      <c r="C28" s="4" t="s">
        <v>7</v>
      </c>
      <c r="D28" s="4" t="s">
        <v>4</v>
      </c>
      <c r="E28" s="4" t="s">
        <v>8</v>
      </c>
      <c r="G28" s="3"/>
      <c r="H28" s="3" t="s">
        <v>9</v>
      </c>
      <c r="I28" s="3"/>
      <c r="J28" s="3"/>
      <c r="K28" s="3"/>
    </row>
    <row r="29" spans="1:11">
      <c r="A29" s="1" t="s">
        <v>22</v>
      </c>
      <c r="B29" s="1">
        <v>38</v>
      </c>
      <c r="C29" s="8">
        <v>43</v>
      </c>
      <c r="D29" s="6">
        <v>11.75</v>
      </c>
      <c r="E29" s="8">
        <f>B29*C29*D29</f>
        <v>19199.5</v>
      </c>
      <c r="G29" s="5"/>
      <c r="H29" s="3" t="s">
        <v>10</v>
      </c>
      <c r="I29" s="3" t="s">
        <v>11</v>
      </c>
      <c r="J29" s="3" t="s">
        <v>12</v>
      </c>
      <c r="K29" s="3" t="s">
        <v>13</v>
      </c>
    </row>
    <row r="30" spans="1:11">
      <c r="A30" s="1" t="s">
        <v>28</v>
      </c>
      <c r="B30" s="1">
        <v>38</v>
      </c>
      <c r="C30" s="9">
        <v>43</v>
      </c>
      <c r="D30" s="1">
        <v>12.35</v>
      </c>
      <c r="E30" s="9">
        <f>B30*C30*D30</f>
        <v>20179.899999999998</v>
      </c>
      <c r="G30" s="3" t="s">
        <v>14</v>
      </c>
      <c r="H30" s="2">
        <v>5</v>
      </c>
      <c r="I30" s="2">
        <v>52</v>
      </c>
      <c r="J30" s="7">
        <f>E31+E42</f>
        <v>39379.399999999994</v>
      </c>
      <c r="K30" s="7">
        <f>H30*I30*J30</f>
        <v>10238643.999999998</v>
      </c>
    </row>
    <row r="31" spans="1:11">
      <c r="A31" s="1"/>
      <c r="B31" s="1"/>
      <c r="C31" s="1"/>
      <c r="D31" s="1"/>
      <c r="E31" s="13">
        <f>E29+E30</f>
        <v>39379.399999999994</v>
      </c>
      <c r="G31" s="3" t="s">
        <v>15</v>
      </c>
      <c r="H31" s="2">
        <v>1</v>
      </c>
      <c r="I31" s="2">
        <v>52</v>
      </c>
      <c r="J31" s="7">
        <f>E35</f>
        <v>37306.800000000003</v>
      </c>
      <c r="K31" s="7">
        <f>H31*I31*J31</f>
        <v>1939953.6</v>
      </c>
    </row>
    <row r="32" spans="1:11">
      <c r="A32" s="1"/>
      <c r="B32" s="4" t="s">
        <v>2</v>
      </c>
      <c r="C32" s="1"/>
      <c r="D32" s="1"/>
      <c r="E32" s="1"/>
      <c r="G32" s="3" t="s">
        <v>3</v>
      </c>
      <c r="H32" s="2">
        <v>1</v>
      </c>
      <c r="I32" s="2">
        <v>52</v>
      </c>
      <c r="J32" s="7">
        <f>E39</f>
        <v>35234.199999999997</v>
      </c>
      <c r="K32" s="7">
        <f>H32*I32*J32</f>
        <v>1832178.4</v>
      </c>
    </row>
    <row r="33" spans="1:11">
      <c r="A33" s="1" t="s">
        <v>22</v>
      </c>
      <c r="B33" s="1">
        <v>36</v>
      </c>
      <c r="C33" s="9">
        <v>43</v>
      </c>
      <c r="D33" s="1">
        <v>11.75</v>
      </c>
      <c r="E33" s="9">
        <f>B33*C33*D33</f>
        <v>18189</v>
      </c>
      <c r="G33" s="2"/>
      <c r="H33" s="2"/>
      <c r="I33" s="2"/>
      <c r="J33" s="2"/>
      <c r="K33" s="11">
        <f>K30+K31+K32</f>
        <v>14010775.999999998</v>
      </c>
    </row>
    <row r="34" spans="1:11">
      <c r="A34" s="1" t="s">
        <v>28</v>
      </c>
      <c r="B34" s="1">
        <v>36</v>
      </c>
      <c r="C34" s="9">
        <v>43</v>
      </c>
      <c r="D34" s="1">
        <v>12.35</v>
      </c>
      <c r="E34" s="9">
        <f>B34*C34*D34</f>
        <v>19117.8</v>
      </c>
    </row>
    <row r="35" spans="1:11">
      <c r="A35" s="1"/>
      <c r="B35" s="1"/>
      <c r="C35" s="1"/>
      <c r="D35" s="1"/>
      <c r="E35" s="13">
        <f>E33+E34</f>
        <v>37306.800000000003</v>
      </c>
    </row>
    <row r="36" spans="1:11">
      <c r="A36" s="1"/>
      <c r="B36" s="4" t="s">
        <v>3</v>
      </c>
      <c r="C36" s="1"/>
      <c r="D36" s="1"/>
      <c r="E36" s="1"/>
    </row>
    <row r="37" spans="1:11">
      <c r="A37" s="1" t="s">
        <v>22</v>
      </c>
      <c r="B37" s="1">
        <v>34</v>
      </c>
      <c r="C37" s="9">
        <v>43</v>
      </c>
      <c r="D37" s="1">
        <v>11.75</v>
      </c>
      <c r="E37" s="9">
        <f>B37*C37*D37</f>
        <v>17178.5</v>
      </c>
    </row>
    <row r="38" spans="1:11">
      <c r="A38" s="1" t="s">
        <v>28</v>
      </c>
      <c r="B38" s="1">
        <v>34</v>
      </c>
      <c r="C38" s="9">
        <v>43</v>
      </c>
      <c r="D38" s="1">
        <v>12.35</v>
      </c>
      <c r="E38" s="9">
        <f>B38*C38*D38</f>
        <v>18055.7</v>
      </c>
    </row>
    <row r="39" spans="1:11">
      <c r="A39" s="1"/>
      <c r="B39" s="1"/>
      <c r="C39" s="1"/>
      <c r="D39" s="1"/>
      <c r="E39" s="13">
        <f>E37+E38</f>
        <v>35234.199999999997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0"/>
  <sheetViews>
    <sheetView workbookViewId="0"/>
  </sheetViews>
  <sheetFormatPr defaultRowHeight="15"/>
  <cols>
    <col min="1" max="1" width="23.7109375" customWidth="1"/>
    <col min="2" max="2" width="13.7109375" customWidth="1"/>
    <col min="3" max="3" width="15.7109375" customWidth="1"/>
    <col min="4" max="4" width="11.7109375" customWidth="1"/>
    <col min="5" max="5" width="10.7109375" customWidth="1"/>
    <col min="7" max="11" width="12.7109375" customWidth="1"/>
  </cols>
  <sheetData>
    <row r="1" spans="1:11" ht="15.75">
      <c r="A1" s="14" t="s">
        <v>16</v>
      </c>
    </row>
    <row r="2" spans="1:11">
      <c r="A2" s="1" t="s">
        <v>29</v>
      </c>
      <c r="B2" s="1"/>
      <c r="C2" s="9"/>
      <c r="D2" s="1"/>
      <c r="E2" s="13"/>
    </row>
    <row r="3" spans="1:11">
      <c r="A3" s="1"/>
      <c r="B3" s="1"/>
      <c r="C3" s="1"/>
      <c r="D3" s="1"/>
      <c r="E3" s="1"/>
    </row>
    <row r="4" spans="1:11" ht="15.75">
      <c r="A4" s="14" t="s">
        <v>17</v>
      </c>
      <c r="B4" s="1"/>
      <c r="C4" s="1"/>
      <c r="D4" s="1"/>
      <c r="E4" s="1"/>
    </row>
    <row r="5" spans="1:11">
      <c r="A5" s="4" t="s">
        <v>5</v>
      </c>
      <c r="B5" s="4" t="s">
        <v>1</v>
      </c>
      <c r="C5" s="4" t="s">
        <v>7</v>
      </c>
      <c r="D5" s="4" t="s">
        <v>4</v>
      </c>
      <c r="E5" s="4" t="s">
        <v>8</v>
      </c>
      <c r="G5" s="3"/>
      <c r="H5" s="3" t="s">
        <v>9</v>
      </c>
      <c r="I5" s="3"/>
      <c r="J5" s="3"/>
      <c r="K5" s="3"/>
    </row>
    <row r="6" spans="1:11">
      <c r="A6" s="1" t="s">
        <v>30</v>
      </c>
      <c r="B6" s="1">
        <v>39</v>
      </c>
      <c r="C6" s="8">
        <v>43</v>
      </c>
      <c r="D6" s="6">
        <v>3.75</v>
      </c>
      <c r="E6" s="8">
        <f>B6*C6*D6</f>
        <v>6288.75</v>
      </c>
      <c r="G6" s="5"/>
      <c r="H6" s="3" t="s">
        <v>10</v>
      </c>
      <c r="I6" s="3" t="s">
        <v>11</v>
      </c>
      <c r="J6" s="3" t="s">
        <v>12</v>
      </c>
      <c r="K6" s="3" t="s">
        <v>13</v>
      </c>
    </row>
    <row r="7" spans="1:11">
      <c r="A7" s="1" t="s">
        <v>6</v>
      </c>
      <c r="B7" s="1">
        <v>39</v>
      </c>
      <c r="C7" s="9">
        <v>43</v>
      </c>
      <c r="D7" s="1">
        <v>5.05</v>
      </c>
      <c r="E7" s="9">
        <f>B7*C7*D7</f>
        <v>8468.85</v>
      </c>
      <c r="G7" s="3" t="s">
        <v>14</v>
      </c>
      <c r="H7" s="2">
        <v>5</v>
      </c>
      <c r="I7" s="2">
        <v>52</v>
      </c>
      <c r="J7" s="7">
        <f>E8+E19+E20</f>
        <v>18702.850000000002</v>
      </c>
      <c r="K7" s="7">
        <f>H7*I7*J7</f>
        <v>4862741.0000000009</v>
      </c>
    </row>
    <row r="8" spans="1:11">
      <c r="A8" s="1"/>
      <c r="B8" s="1"/>
      <c r="C8" s="1"/>
      <c r="D8" s="1"/>
      <c r="E8" s="13">
        <f>E6+E7</f>
        <v>14757.6</v>
      </c>
      <c r="G8" s="3" t="s">
        <v>15</v>
      </c>
      <c r="H8" s="2">
        <v>1</v>
      </c>
      <c r="I8" s="2">
        <v>52</v>
      </c>
      <c r="J8" s="7">
        <f>E12</f>
        <v>14000.8</v>
      </c>
      <c r="K8" s="7">
        <f>H8*I8*J8</f>
        <v>728041.6</v>
      </c>
    </row>
    <row r="9" spans="1:11">
      <c r="A9" s="1"/>
      <c r="B9" s="4" t="s">
        <v>2</v>
      </c>
      <c r="C9" s="1"/>
      <c r="D9" s="1"/>
      <c r="E9" s="1"/>
      <c r="G9" s="3" t="s">
        <v>3</v>
      </c>
      <c r="H9" s="2">
        <v>1</v>
      </c>
      <c r="I9" s="2">
        <v>52</v>
      </c>
      <c r="J9" s="7">
        <f>E16</f>
        <v>13244</v>
      </c>
      <c r="K9" s="7">
        <f>H9*I9*J9</f>
        <v>688688</v>
      </c>
    </row>
    <row r="10" spans="1:11">
      <c r="A10" s="1" t="s">
        <v>30</v>
      </c>
      <c r="B10" s="1">
        <v>37</v>
      </c>
      <c r="C10" s="9">
        <v>43</v>
      </c>
      <c r="D10" s="1">
        <v>3.75</v>
      </c>
      <c r="E10" s="9">
        <f>B10*C10*D10</f>
        <v>5966.25</v>
      </c>
      <c r="G10" s="2"/>
      <c r="H10" s="2"/>
      <c r="I10" s="2"/>
      <c r="J10" s="2"/>
      <c r="K10" s="11">
        <f>K7+K8+K9</f>
        <v>6279470.6000000006</v>
      </c>
    </row>
    <row r="11" spans="1:11">
      <c r="A11" s="1" t="s">
        <v>6</v>
      </c>
      <c r="B11" s="1">
        <v>37</v>
      </c>
      <c r="C11" s="9">
        <v>43</v>
      </c>
      <c r="D11" s="1">
        <v>5.05</v>
      </c>
      <c r="E11" s="9">
        <f>B11*C11*D11</f>
        <v>8034.5499999999993</v>
      </c>
    </row>
    <row r="12" spans="1:11">
      <c r="A12" s="1"/>
      <c r="B12" s="1"/>
      <c r="C12" s="1"/>
      <c r="D12" s="1"/>
      <c r="E12" s="13">
        <f>E10+E11</f>
        <v>14000.8</v>
      </c>
    </row>
    <row r="13" spans="1:11">
      <c r="A13" s="1"/>
      <c r="B13" s="4" t="s">
        <v>3</v>
      </c>
      <c r="C13" s="1"/>
      <c r="D13" s="1"/>
      <c r="E13" s="1"/>
    </row>
    <row r="14" spans="1:11">
      <c r="A14" s="1" t="s">
        <v>30</v>
      </c>
      <c r="B14" s="1">
        <v>35</v>
      </c>
      <c r="C14" s="9">
        <v>43</v>
      </c>
      <c r="D14" s="1">
        <v>3.75</v>
      </c>
      <c r="E14" s="9">
        <f>B14*C14*D14</f>
        <v>5643.75</v>
      </c>
    </row>
    <row r="15" spans="1:11">
      <c r="A15" s="1" t="s">
        <v>6</v>
      </c>
      <c r="B15" s="1">
        <v>35</v>
      </c>
      <c r="C15" s="9">
        <v>43</v>
      </c>
      <c r="D15" s="1">
        <v>5.05</v>
      </c>
      <c r="E15" s="9">
        <f>B15*C15*D15</f>
        <v>7600.25</v>
      </c>
    </row>
    <row r="16" spans="1:11">
      <c r="A16" s="1"/>
      <c r="B16" s="1"/>
      <c r="C16" s="1"/>
      <c r="D16" s="1"/>
      <c r="E16" s="13">
        <f>E14+E15</f>
        <v>13244</v>
      </c>
    </row>
    <row r="18" spans="1:5">
      <c r="A18" s="4" t="s">
        <v>18</v>
      </c>
      <c r="B18" s="4" t="s">
        <v>1</v>
      </c>
      <c r="C18" s="4" t="s">
        <v>7</v>
      </c>
      <c r="D18" s="4" t="s">
        <v>4</v>
      </c>
      <c r="E18" s="4" t="s">
        <v>8</v>
      </c>
    </row>
    <row r="19" spans="1:5">
      <c r="A19" s="1" t="s">
        <v>23</v>
      </c>
      <c r="B19" s="1">
        <v>17</v>
      </c>
      <c r="C19" s="9">
        <v>43</v>
      </c>
      <c r="D19" s="1">
        <v>3.6</v>
      </c>
      <c r="E19" s="13">
        <f>B19*C19*D19</f>
        <v>2631.6</v>
      </c>
    </row>
    <row r="20" spans="1:5">
      <c r="A20" s="1" t="s">
        <v>24</v>
      </c>
      <c r="B20" s="1">
        <v>13</v>
      </c>
      <c r="C20" s="9">
        <v>43</v>
      </c>
      <c r="D20" s="1">
        <v>2.35</v>
      </c>
      <c r="E20" s="13">
        <f>B20*C20*D20</f>
        <v>1313.65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27"/>
  <sheetViews>
    <sheetView workbookViewId="0"/>
  </sheetViews>
  <sheetFormatPr defaultRowHeight="15"/>
  <cols>
    <col min="1" max="1" width="23.7109375" customWidth="1"/>
    <col min="2" max="2" width="13.7109375" customWidth="1"/>
    <col min="3" max="3" width="15.7109375" customWidth="1"/>
    <col min="4" max="4" width="11.7109375" customWidth="1"/>
    <col min="5" max="5" width="10.7109375" customWidth="1"/>
    <col min="7" max="10" width="12.7109375" customWidth="1"/>
    <col min="11" max="11" width="12.85546875" customWidth="1"/>
  </cols>
  <sheetData>
    <row r="1" spans="1:11" ht="15.75">
      <c r="A1" s="14" t="s">
        <v>16</v>
      </c>
    </row>
    <row r="2" spans="1:11">
      <c r="A2" s="4" t="s">
        <v>5</v>
      </c>
      <c r="B2" s="4" t="s">
        <v>1</v>
      </c>
      <c r="C2" s="4" t="s">
        <v>7</v>
      </c>
      <c r="D2" s="4" t="s">
        <v>4</v>
      </c>
      <c r="E2" s="4" t="s">
        <v>8</v>
      </c>
      <c r="G2" s="3"/>
      <c r="H2" s="3" t="s">
        <v>9</v>
      </c>
      <c r="I2" s="3"/>
      <c r="J2" s="3"/>
      <c r="K2" s="3"/>
    </row>
    <row r="3" spans="1:11">
      <c r="A3" s="1" t="s">
        <v>31</v>
      </c>
      <c r="B3" s="1">
        <v>91</v>
      </c>
      <c r="C3" s="8">
        <v>52</v>
      </c>
      <c r="D3" s="6">
        <v>20.100000000000001</v>
      </c>
      <c r="E3" s="8">
        <f>B3*C3*D3</f>
        <v>95113.200000000012</v>
      </c>
      <c r="G3" s="5"/>
      <c r="H3" s="3" t="s">
        <v>10</v>
      </c>
      <c r="I3" s="3" t="s">
        <v>11</v>
      </c>
      <c r="J3" s="3" t="s">
        <v>12</v>
      </c>
      <c r="K3" s="3" t="s">
        <v>13</v>
      </c>
    </row>
    <row r="4" spans="1:11">
      <c r="A4" s="1" t="s">
        <v>32</v>
      </c>
      <c r="B4" s="1">
        <v>96</v>
      </c>
      <c r="C4" s="9">
        <v>52</v>
      </c>
      <c r="D4" s="1">
        <v>19.600000000000001</v>
      </c>
      <c r="E4" s="9">
        <f>B4*C4*D4</f>
        <v>97843.200000000012</v>
      </c>
      <c r="G4" s="3" t="s">
        <v>14</v>
      </c>
      <c r="H4" s="2">
        <v>5</v>
      </c>
      <c r="I4" s="2">
        <v>52</v>
      </c>
      <c r="J4" s="7">
        <f>E5</f>
        <v>192956.40000000002</v>
      </c>
      <c r="K4" s="7">
        <f>H4*I4*J4</f>
        <v>50168664.000000007</v>
      </c>
    </row>
    <row r="5" spans="1:11">
      <c r="A5" s="1"/>
      <c r="B5" s="1"/>
      <c r="C5" s="1"/>
      <c r="D5" s="1"/>
      <c r="E5" s="13">
        <f>E3+E4</f>
        <v>192956.40000000002</v>
      </c>
      <c r="G5" s="3" t="s">
        <v>15</v>
      </c>
      <c r="H5" s="2">
        <v>1</v>
      </c>
      <c r="I5" s="2">
        <v>52</v>
      </c>
      <c r="J5" s="7">
        <f>E9</f>
        <v>146572.40000000002</v>
      </c>
      <c r="K5" s="7">
        <f>H5*I5*J5</f>
        <v>7621764.8000000007</v>
      </c>
    </row>
    <row r="6" spans="1:11">
      <c r="A6" s="1"/>
      <c r="B6" s="4" t="s">
        <v>2</v>
      </c>
      <c r="C6" s="1"/>
      <c r="D6" s="1"/>
      <c r="E6" s="1"/>
      <c r="G6" s="3" t="s">
        <v>3</v>
      </c>
      <c r="H6" s="2">
        <v>1</v>
      </c>
      <c r="I6" s="2">
        <v>52</v>
      </c>
      <c r="J6" s="7">
        <f>E13</f>
        <v>132121.60000000001</v>
      </c>
      <c r="K6" s="7">
        <f>H6*I6*J6</f>
        <v>6870323.2000000002</v>
      </c>
    </row>
    <row r="7" spans="1:11">
      <c r="A7" s="1" t="s">
        <v>31</v>
      </c>
      <c r="B7" s="1">
        <v>71</v>
      </c>
      <c r="C7" s="9">
        <v>52</v>
      </c>
      <c r="D7" s="1">
        <v>20.100000000000001</v>
      </c>
      <c r="E7" s="9">
        <f>B7*C7*D7</f>
        <v>74209.200000000012</v>
      </c>
      <c r="G7" s="2"/>
      <c r="H7" s="2"/>
      <c r="I7" s="2"/>
      <c r="J7" s="2"/>
      <c r="K7" s="11">
        <f>K4+K5+K6</f>
        <v>64660752.000000015</v>
      </c>
    </row>
    <row r="8" spans="1:11">
      <c r="A8" s="1" t="s">
        <v>32</v>
      </c>
      <c r="B8" s="1">
        <v>71</v>
      </c>
      <c r="C8" s="9">
        <v>52</v>
      </c>
      <c r="D8" s="1">
        <v>19.600000000000001</v>
      </c>
      <c r="E8" s="9">
        <f>B8*C8*D8</f>
        <v>72363.200000000012</v>
      </c>
    </row>
    <row r="9" spans="1:11">
      <c r="A9" s="1"/>
      <c r="B9" s="1"/>
      <c r="C9" s="1"/>
      <c r="D9" s="1"/>
      <c r="E9" s="13">
        <f>E7+E8</f>
        <v>146572.40000000002</v>
      </c>
    </row>
    <row r="10" spans="1:11">
      <c r="A10" s="1"/>
      <c r="B10" s="4" t="s">
        <v>3</v>
      </c>
      <c r="C10" s="1"/>
      <c r="D10" s="1"/>
      <c r="E10" s="1"/>
    </row>
    <row r="11" spans="1:11">
      <c r="A11" s="1" t="s">
        <v>31</v>
      </c>
      <c r="B11" s="1">
        <v>64</v>
      </c>
      <c r="C11" s="9">
        <v>52</v>
      </c>
      <c r="D11" s="1">
        <v>20.100000000000001</v>
      </c>
      <c r="E11" s="9">
        <f>B11*C11*D11</f>
        <v>66892.800000000003</v>
      </c>
    </row>
    <row r="12" spans="1:11">
      <c r="A12" s="1" t="s">
        <v>32</v>
      </c>
      <c r="B12" s="1">
        <v>64</v>
      </c>
      <c r="C12" s="9">
        <v>52</v>
      </c>
      <c r="D12" s="1">
        <v>19.600000000000001</v>
      </c>
      <c r="E12" s="9">
        <f>B12*C12*D12</f>
        <v>65228.800000000003</v>
      </c>
    </row>
    <row r="13" spans="1:11">
      <c r="A13" s="1"/>
      <c r="B13" s="1"/>
      <c r="C13" s="1"/>
      <c r="D13" s="1"/>
      <c r="E13" s="13">
        <f>E11+E12</f>
        <v>132121.60000000001</v>
      </c>
    </row>
    <row r="14" spans="1:11">
      <c r="A14" s="1"/>
      <c r="B14" s="1"/>
      <c r="C14" s="1"/>
      <c r="D14" s="1"/>
      <c r="E14" s="1"/>
    </row>
    <row r="15" spans="1:11" ht="15.75">
      <c r="A15" s="14" t="s">
        <v>17</v>
      </c>
      <c r="B15" s="1"/>
      <c r="C15" s="1"/>
      <c r="D15" s="1"/>
      <c r="E15" s="1"/>
    </row>
    <row r="16" spans="1:11">
      <c r="A16" s="4" t="s">
        <v>5</v>
      </c>
      <c r="B16" s="4" t="s">
        <v>1</v>
      </c>
      <c r="C16" s="4" t="s">
        <v>7</v>
      </c>
      <c r="D16" s="4" t="s">
        <v>4</v>
      </c>
      <c r="E16" s="4" t="s">
        <v>8</v>
      </c>
      <c r="G16" s="3"/>
      <c r="H16" s="3" t="s">
        <v>9</v>
      </c>
      <c r="I16" s="3"/>
      <c r="J16" s="3"/>
      <c r="K16" s="3"/>
    </row>
    <row r="17" spans="1:11">
      <c r="A17" s="1" t="s">
        <v>31</v>
      </c>
      <c r="B17" s="1">
        <v>88</v>
      </c>
      <c r="C17" s="8">
        <v>51</v>
      </c>
      <c r="D17" s="6">
        <v>21.9</v>
      </c>
      <c r="E17" s="8">
        <f>B17*C17*D17</f>
        <v>98287.2</v>
      </c>
      <c r="G17" s="5"/>
      <c r="H17" s="3" t="s">
        <v>10</v>
      </c>
      <c r="I17" s="3" t="s">
        <v>11</v>
      </c>
      <c r="J17" s="3" t="s">
        <v>12</v>
      </c>
      <c r="K17" s="3" t="s">
        <v>13</v>
      </c>
    </row>
    <row r="18" spans="1:11">
      <c r="A18" s="1" t="s">
        <v>32</v>
      </c>
      <c r="B18" s="1">
        <v>89</v>
      </c>
      <c r="C18" s="9">
        <v>51</v>
      </c>
      <c r="D18" s="1">
        <v>21.4</v>
      </c>
      <c r="E18" s="9">
        <f>B18*C18*D18</f>
        <v>97134.599999999991</v>
      </c>
      <c r="G18" s="3" t="s">
        <v>14</v>
      </c>
      <c r="H18" s="2">
        <v>5</v>
      </c>
      <c r="I18" s="2">
        <v>52</v>
      </c>
      <c r="J18" s="7">
        <f>E19</f>
        <v>195421.8</v>
      </c>
      <c r="K18" s="7">
        <f>H18*I18*J18</f>
        <v>50809668</v>
      </c>
    </row>
    <row r="19" spans="1:11">
      <c r="A19" s="1"/>
      <c r="B19" s="1"/>
      <c r="C19" s="1"/>
      <c r="D19" s="1"/>
      <c r="E19" s="13">
        <f>E17+E18</f>
        <v>195421.8</v>
      </c>
      <c r="G19" s="3" t="s">
        <v>15</v>
      </c>
      <c r="H19" s="2">
        <v>1</v>
      </c>
      <c r="I19" s="2">
        <v>52</v>
      </c>
      <c r="J19" s="7">
        <f>E23</f>
        <v>128471.09999999999</v>
      </c>
      <c r="K19" s="7">
        <f>H19*I19*J19</f>
        <v>6680497.1999999993</v>
      </c>
    </row>
    <row r="20" spans="1:11">
      <c r="A20" s="1"/>
      <c r="B20" s="4" t="s">
        <v>2</v>
      </c>
      <c r="C20" s="1"/>
      <c r="D20" s="1"/>
      <c r="E20" s="1"/>
      <c r="G20" s="3" t="s">
        <v>3</v>
      </c>
      <c r="H20" s="2">
        <v>1</v>
      </c>
      <c r="I20" s="2">
        <v>52</v>
      </c>
      <c r="J20" s="7">
        <f>E27</f>
        <v>115437.79999999999</v>
      </c>
      <c r="K20" s="7">
        <f>H20*I20*J20</f>
        <v>6002765.5999999996</v>
      </c>
    </row>
    <row r="21" spans="1:11">
      <c r="A21" s="1" t="s">
        <v>31</v>
      </c>
      <c r="B21" s="1">
        <v>69</v>
      </c>
      <c r="C21" s="9">
        <v>43</v>
      </c>
      <c r="D21" s="1">
        <v>21.9</v>
      </c>
      <c r="E21" s="9">
        <f>B21*C21*D21</f>
        <v>64977.299999999996</v>
      </c>
      <c r="G21" s="2"/>
      <c r="H21" s="2"/>
      <c r="I21" s="2"/>
      <c r="J21" s="2"/>
      <c r="K21" s="11">
        <f>K18+K19+K20</f>
        <v>63492930.800000004</v>
      </c>
    </row>
    <row r="22" spans="1:11">
      <c r="A22" s="1" t="s">
        <v>32</v>
      </c>
      <c r="B22" s="1">
        <v>69</v>
      </c>
      <c r="C22" s="9">
        <v>43</v>
      </c>
      <c r="D22" s="1">
        <v>21.4</v>
      </c>
      <c r="E22" s="9">
        <f>B22*C22*D22</f>
        <v>63493.799999999996</v>
      </c>
    </row>
    <row r="23" spans="1:11">
      <c r="A23" s="1"/>
      <c r="B23" s="1"/>
      <c r="C23" s="1"/>
      <c r="D23" s="1"/>
      <c r="E23" s="13">
        <f>E21+E22</f>
        <v>128471.09999999999</v>
      </c>
    </row>
    <row r="24" spans="1:11">
      <c r="A24" s="1"/>
      <c r="B24" s="4" t="s">
        <v>3</v>
      </c>
      <c r="C24" s="1"/>
      <c r="D24" s="1"/>
      <c r="E24" s="1"/>
    </row>
    <row r="25" spans="1:11">
      <c r="A25" s="1" t="s">
        <v>31</v>
      </c>
      <c r="B25" s="1">
        <v>62</v>
      </c>
      <c r="C25" s="9">
        <v>43</v>
      </c>
      <c r="D25" s="1">
        <v>21.9</v>
      </c>
      <c r="E25" s="9">
        <f>B25*C25*D25</f>
        <v>58385.399999999994</v>
      </c>
    </row>
    <row r="26" spans="1:11">
      <c r="A26" s="1" t="s">
        <v>32</v>
      </c>
      <c r="B26" s="1">
        <v>62</v>
      </c>
      <c r="C26" s="9">
        <v>43</v>
      </c>
      <c r="D26" s="1">
        <v>21.4</v>
      </c>
      <c r="E26" s="9">
        <f>B26*C26*D26</f>
        <v>57052.399999999994</v>
      </c>
    </row>
    <row r="27" spans="1:11">
      <c r="A27" s="1"/>
      <c r="B27" s="1"/>
      <c r="C27" s="1"/>
      <c r="D27" s="1"/>
      <c r="E27" s="13">
        <f>E25+E26</f>
        <v>115437.79999999999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K15"/>
  <sheetViews>
    <sheetView workbookViewId="0"/>
  </sheetViews>
  <sheetFormatPr defaultRowHeight="15"/>
  <cols>
    <col min="1" max="1" width="23.7109375" customWidth="1"/>
    <col min="2" max="2" width="13.7109375" customWidth="1"/>
    <col min="3" max="3" width="15.7109375" customWidth="1"/>
    <col min="4" max="4" width="11.7109375" customWidth="1"/>
    <col min="5" max="5" width="10.7109375" customWidth="1"/>
    <col min="7" max="11" width="12.7109375" customWidth="1"/>
  </cols>
  <sheetData>
    <row r="1" spans="1:11" ht="15.75">
      <c r="A1" s="14" t="s">
        <v>36</v>
      </c>
    </row>
    <row r="2" spans="1:11">
      <c r="A2" s="4" t="s">
        <v>5</v>
      </c>
      <c r="B2" s="4" t="s">
        <v>1</v>
      </c>
      <c r="C2" s="4" t="s">
        <v>7</v>
      </c>
      <c r="D2" s="4" t="s">
        <v>4</v>
      </c>
      <c r="E2" s="4" t="s">
        <v>8</v>
      </c>
      <c r="G2" s="3"/>
      <c r="H2" s="3" t="s">
        <v>9</v>
      </c>
      <c r="I2" s="3"/>
      <c r="J2" s="3"/>
      <c r="K2" s="3"/>
    </row>
    <row r="3" spans="1:11">
      <c r="A3" s="1" t="s">
        <v>37</v>
      </c>
      <c r="B3" s="1">
        <v>59</v>
      </c>
      <c r="C3" s="8">
        <v>52</v>
      </c>
      <c r="D3" s="6">
        <v>0.9</v>
      </c>
      <c r="E3" s="8">
        <f>B3*C3*D3</f>
        <v>2761.2000000000003</v>
      </c>
      <c r="G3" s="5"/>
      <c r="H3" s="3" t="s">
        <v>10</v>
      </c>
      <c r="I3" s="3" t="s">
        <v>11</v>
      </c>
      <c r="J3" s="3" t="s">
        <v>12</v>
      </c>
      <c r="K3" s="3" t="s">
        <v>13</v>
      </c>
    </row>
    <row r="4" spans="1:11">
      <c r="A4" s="1" t="s">
        <v>38</v>
      </c>
      <c r="B4" s="1">
        <v>59</v>
      </c>
      <c r="C4" s="9">
        <v>52</v>
      </c>
      <c r="D4" s="1">
        <v>1.1000000000000001</v>
      </c>
      <c r="E4" s="9">
        <f>B4*C4*D4</f>
        <v>3374.8</v>
      </c>
      <c r="G4" s="3" t="s">
        <v>14</v>
      </c>
      <c r="H4" s="2">
        <v>5</v>
      </c>
      <c r="I4" s="2">
        <v>52</v>
      </c>
      <c r="J4" s="7">
        <f>E5</f>
        <v>6136</v>
      </c>
      <c r="K4" s="7">
        <f>H4*I4*J4</f>
        <v>1595360</v>
      </c>
    </row>
    <row r="5" spans="1:11">
      <c r="A5" s="1"/>
      <c r="B5" s="1"/>
      <c r="C5" s="1"/>
      <c r="D5" s="1"/>
      <c r="E5" s="13">
        <f>E3+E4</f>
        <v>6136</v>
      </c>
      <c r="G5" s="3" t="s">
        <v>15</v>
      </c>
      <c r="H5" s="2">
        <v>1</v>
      </c>
      <c r="I5" s="2">
        <v>52</v>
      </c>
      <c r="J5" s="7">
        <f>0</f>
        <v>0</v>
      </c>
      <c r="K5" s="7">
        <f>H5*I5*J5</f>
        <v>0</v>
      </c>
    </row>
    <row r="6" spans="1:11">
      <c r="A6" s="1"/>
      <c r="B6" s="4"/>
      <c r="C6" s="1"/>
      <c r="D6" s="1"/>
      <c r="E6" s="1"/>
      <c r="G6" s="3" t="s">
        <v>3</v>
      </c>
      <c r="H6" s="2">
        <v>1</v>
      </c>
      <c r="I6" s="2">
        <v>52</v>
      </c>
      <c r="J6" s="7">
        <f>0</f>
        <v>0</v>
      </c>
      <c r="K6" s="7">
        <f>H6*I6*J6</f>
        <v>0</v>
      </c>
    </row>
    <row r="7" spans="1:11">
      <c r="A7" s="1"/>
      <c r="B7" s="1"/>
      <c r="C7" s="9"/>
      <c r="D7" s="1"/>
      <c r="E7" s="9"/>
      <c r="G7" s="2"/>
      <c r="H7" s="2"/>
      <c r="I7" s="2"/>
      <c r="J7" s="2"/>
      <c r="K7" s="11">
        <f>K4+K5+K6</f>
        <v>1595360</v>
      </c>
    </row>
    <row r="8" spans="1:11" ht="15.75">
      <c r="A8" s="14" t="s">
        <v>17</v>
      </c>
      <c r="B8" s="1"/>
      <c r="C8" s="1"/>
      <c r="D8" s="1"/>
      <c r="E8" s="1"/>
    </row>
    <row r="9" spans="1:11">
      <c r="A9" s="4" t="s">
        <v>5</v>
      </c>
      <c r="B9" s="4" t="s">
        <v>1</v>
      </c>
      <c r="C9" s="4" t="s">
        <v>7</v>
      </c>
      <c r="D9" s="4" t="s">
        <v>4</v>
      </c>
      <c r="E9" s="4" t="s">
        <v>8</v>
      </c>
      <c r="G9" s="3"/>
      <c r="H9" s="3" t="s">
        <v>9</v>
      </c>
      <c r="I9" s="3"/>
      <c r="J9" s="3"/>
      <c r="K9" s="3"/>
    </row>
    <row r="10" spans="1:11">
      <c r="A10" s="1" t="s">
        <v>37</v>
      </c>
      <c r="B10" s="1">
        <v>60</v>
      </c>
      <c r="C10" s="8">
        <v>52</v>
      </c>
      <c r="D10" s="6">
        <v>0.9</v>
      </c>
      <c r="E10" s="8">
        <f>B10*C10*D10</f>
        <v>2808</v>
      </c>
      <c r="G10" s="5"/>
      <c r="H10" s="3" t="s">
        <v>10</v>
      </c>
      <c r="I10" s="3" t="s">
        <v>11</v>
      </c>
      <c r="J10" s="3" t="s">
        <v>12</v>
      </c>
      <c r="K10" s="3" t="s">
        <v>13</v>
      </c>
    </row>
    <row r="11" spans="1:11">
      <c r="A11" s="1" t="s">
        <v>38</v>
      </c>
      <c r="B11" s="1">
        <v>60</v>
      </c>
      <c r="C11" s="9">
        <v>52</v>
      </c>
      <c r="D11" s="1">
        <v>1.1000000000000001</v>
      </c>
      <c r="E11" s="9">
        <f>B11*C11*D11</f>
        <v>3432.0000000000005</v>
      </c>
      <c r="G11" s="3" t="s">
        <v>14</v>
      </c>
      <c r="H11" s="2">
        <v>5</v>
      </c>
      <c r="I11" s="2">
        <v>52</v>
      </c>
      <c r="J11" s="7">
        <f>E12</f>
        <v>6240</v>
      </c>
      <c r="K11" s="7">
        <f>H11*I11*J11</f>
        <v>1622400</v>
      </c>
    </row>
    <row r="12" spans="1:11">
      <c r="A12" s="1"/>
      <c r="B12" s="1"/>
      <c r="C12" s="1"/>
      <c r="D12" s="1"/>
      <c r="E12" s="13">
        <f>E10+E11</f>
        <v>6240</v>
      </c>
      <c r="G12" s="3" t="s">
        <v>15</v>
      </c>
      <c r="H12" s="2">
        <v>1</v>
      </c>
      <c r="I12" s="2">
        <v>52</v>
      </c>
      <c r="J12" s="7">
        <f>0</f>
        <v>0</v>
      </c>
      <c r="K12" s="7">
        <f>H12*I12*J12</f>
        <v>0</v>
      </c>
    </row>
    <row r="13" spans="1:11">
      <c r="A13" s="1"/>
      <c r="B13" s="4"/>
      <c r="C13" s="1"/>
      <c r="D13" s="1"/>
      <c r="E13" s="1"/>
      <c r="G13" s="3" t="s">
        <v>3</v>
      </c>
      <c r="H13" s="2">
        <v>1</v>
      </c>
      <c r="I13" s="2">
        <v>52</v>
      </c>
      <c r="J13" s="7">
        <f>0</f>
        <v>0</v>
      </c>
      <c r="K13" s="7">
        <f>H13*I13*J13</f>
        <v>0</v>
      </c>
    </row>
    <row r="14" spans="1:11">
      <c r="A14" s="1"/>
      <c r="B14" s="1"/>
      <c r="C14" s="9"/>
      <c r="D14" s="1"/>
      <c r="E14" s="9"/>
      <c r="G14" s="2"/>
      <c r="H14" s="2"/>
      <c r="I14" s="2"/>
      <c r="J14" s="2"/>
      <c r="K14" s="11">
        <f>K11+K12+K13</f>
        <v>1622400</v>
      </c>
    </row>
    <row r="15" spans="1:11">
      <c r="A15" s="1"/>
      <c r="B15" s="1"/>
      <c r="C15" s="1"/>
      <c r="D15" s="1"/>
      <c r="E15" s="13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K14"/>
  <sheetViews>
    <sheetView workbookViewId="0"/>
  </sheetViews>
  <sheetFormatPr defaultRowHeight="15"/>
  <cols>
    <col min="1" max="1" width="23.7109375" customWidth="1"/>
    <col min="2" max="2" width="13.7109375" customWidth="1"/>
    <col min="3" max="3" width="15.7109375" customWidth="1"/>
    <col min="4" max="4" width="11.7109375" customWidth="1"/>
    <col min="5" max="5" width="10.7109375" customWidth="1"/>
    <col min="7" max="11" width="12.7109375" customWidth="1"/>
  </cols>
  <sheetData>
    <row r="1" spans="1:11" ht="15.75">
      <c r="A1" s="14" t="s">
        <v>39</v>
      </c>
    </row>
    <row r="2" spans="1:11">
      <c r="A2" s="4" t="s">
        <v>5</v>
      </c>
      <c r="B2" s="4" t="s">
        <v>1</v>
      </c>
      <c r="C2" s="4" t="s">
        <v>7</v>
      </c>
      <c r="D2" s="4" t="s">
        <v>4</v>
      </c>
      <c r="E2" s="4" t="s">
        <v>8</v>
      </c>
      <c r="G2" s="3"/>
      <c r="H2" s="3" t="s">
        <v>9</v>
      </c>
      <c r="I2" s="3"/>
      <c r="J2" s="3"/>
      <c r="K2" s="3"/>
    </row>
    <row r="3" spans="1:11">
      <c r="A3" s="1" t="s">
        <v>38</v>
      </c>
      <c r="B3" s="1">
        <v>82</v>
      </c>
      <c r="C3" s="8">
        <v>52</v>
      </c>
      <c r="D3" s="6">
        <v>2</v>
      </c>
      <c r="E3" s="8">
        <f>B3*C3*D3</f>
        <v>8528</v>
      </c>
      <c r="G3" s="5"/>
      <c r="H3" s="3" t="s">
        <v>10</v>
      </c>
      <c r="I3" s="3" t="s">
        <v>11</v>
      </c>
      <c r="J3" s="3" t="s">
        <v>12</v>
      </c>
      <c r="K3" s="3" t="s">
        <v>13</v>
      </c>
    </row>
    <row r="4" spans="1:11">
      <c r="A4" s="1"/>
      <c r="B4" s="1"/>
      <c r="C4" s="9"/>
      <c r="D4" s="1"/>
      <c r="E4" s="13">
        <f>E3</f>
        <v>8528</v>
      </c>
      <c r="G4" s="3" t="s">
        <v>14</v>
      </c>
      <c r="H4" s="2">
        <v>5</v>
      </c>
      <c r="I4" s="2">
        <v>52</v>
      </c>
      <c r="J4" s="7">
        <f>E4</f>
        <v>8528</v>
      </c>
      <c r="K4" s="7">
        <f>H4*I4*J4</f>
        <v>2217280</v>
      </c>
    </row>
    <row r="5" spans="1:11">
      <c r="A5" s="1"/>
      <c r="B5" s="1"/>
      <c r="C5" s="1"/>
      <c r="D5" s="1"/>
      <c r="E5" s="13"/>
      <c r="G5" s="3" t="s">
        <v>15</v>
      </c>
      <c r="H5" s="2">
        <v>1</v>
      </c>
      <c r="I5" s="2">
        <v>52</v>
      </c>
      <c r="J5" s="7">
        <f>0</f>
        <v>0</v>
      </c>
      <c r="K5" s="7">
        <f>H5*I5*J5</f>
        <v>0</v>
      </c>
    </row>
    <row r="6" spans="1:11">
      <c r="A6" s="1"/>
      <c r="B6" s="4"/>
      <c r="C6" s="1"/>
      <c r="D6" s="1"/>
      <c r="E6" s="1"/>
      <c r="G6" s="3" t="s">
        <v>3</v>
      </c>
      <c r="H6" s="2">
        <v>1</v>
      </c>
      <c r="I6" s="2">
        <v>52</v>
      </c>
      <c r="J6" s="7">
        <f>0</f>
        <v>0</v>
      </c>
      <c r="K6" s="7">
        <f>H6*I6*J6</f>
        <v>0</v>
      </c>
    </row>
    <row r="7" spans="1:11">
      <c r="A7" s="1"/>
      <c r="B7" s="1"/>
      <c r="C7" s="9"/>
      <c r="D7" s="1"/>
      <c r="E7" s="9"/>
      <c r="G7" s="2"/>
      <c r="H7" s="2"/>
      <c r="I7" s="2"/>
      <c r="J7" s="2"/>
      <c r="K7" s="11">
        <f>K4+K5+K6</f>
        <v>2217280</v>
      </c>
    </row>
    <row r="8" spans="1:11" ht="15.75">
      <c r="A8" s="14" t="s">
        <v>17</v>
      </c>
      <c r="B8" s="1"/>
      <c r="C8" s="1"/>
      <c r="D8" s="1"/>
      <c r="E8" s="1"/>
    </row>
    <row r="9" spans="1:11">
      <c r="A9" s="4" t="s">
        <v>5</v>
      </c>
      <c r="B9" s="4" t="s">
        <v>1</v>
      </c>
      <c r="C9" s="4" t="s">
        <v>7</v>
      </c>
      <c r="D9" s="4" t="s">
        <v>4</v>
      </c>
      <c r="E9" s="4" t="s">
        <v>8</v>
      </c>
      <c r="G9" s="3"/>
      <c r="H9" s="3" t="s">
        <v>9</v>
      </c>
      <c r="I9" s="3"/>
      <c r="J9" s="3"/>
      <c r="K9" s="3"/>
    </row>
    <row r="10" spans="1:11">
      <c r="A10" s="1" t="s">
        <v>38</v>
      </c>
      <c r="B10" s="1">
        <v>85</v>
      </c>
      <c r="C10" s="8">
        <v>52</v>
      </c>
      <c r="D10" s="6">
        <v>2</v>
      </c>
      <c r="E10" s="8">
        <f>B10*C10*D10</f>
        <v>8840</v>
      </c>
      <c r="G10" s="5"/>
      <c r="H10" s="3" t="s">
        <v>10</v>
      </c>
      <c r="I10" s="3" t="s">
        <v>11</v>
      </c>
      <c r="J10" s="3" t="s">
        <v>12</v>
      </c>
      <c r="K10" s="3" t="s">
        <v>13</v>
      </c>
    </row>
    <row r="11" spans="1:11">
      <c r="A11" s="1"/>
      <c r="B11" s="1"/>
      <c r="C11" s="9"/>
      <c r="D11" s="1"/>
      <c r="E11" s="13">
        <f>E10</f>
        <v>8840</v>
      </c>
      <c r="G11" s="3" t="s">
        <v>14</v>
      </c>
      <c r="H11" s="2">
        <v>5</v>
      </c>
      <c r="I11" s="2">
        <v>52</v>
      </c>
      <c r="J11" s="7">
        <f>E11</f>
        <v>8840</v>
      </c>
      <c r="K11" s="7">
        <f>H11*I11*J11</f>
        <v>2298400</v>
      </c>
    </row>
    <row r="12" spans="1:11">
      <c r="A12" s="1"/>
      <c r="B12" s="1"/>
      <c r="C12" s="1"/>
      <c r="D12" s="1"/>
      <c r="E12" s="13"/>
      <c r="G12" s="3" t="s">
        <v>15</v>
      </c>
      <c r="H12" s="2">
        <v>1</v>
      </c>
      <c r="I12" s="2">
        <v>52</v>
      </c>
      <c r="J12" s="7">
        <f>0</f>
        <v>0</v>
      </c>
      <c r="K12" s="7">
        <f>H12*I12*J12</f>
        <v>0</v>
      </c>
    </row>
    <row r="13" spans="1:11">
      <c r="A13" s="1"/>
      <c r="B13" s="4"/>
      <c r="C13" s="1"/>
      <c r="D13" s="1"/>
      <c r="E13" s="1"/>
      <c r="G13" s="3" t="s">
        <v>3</v>
      </c>
      <c r="H13" s="2">
        <v>1</v>
      </c>
      <c r="I13" s="2">
        <v>52</v>
      </c>
      <c r="J13" s="7">
        <f>0</f>
        <v>0</v>
      </c>
      <c r="K13" s="7">
        <f>H13*I13*J13</f>
        <v>0</v>
      </c>
    </row>
    <row r="14" spans="1:11">
      <c r="A14" s="1"/>
      <c r="B14" s="1"/>
      <c r="C14" s="9"/>
      <c r="D14" s="1"/>
      <c r="E14" s="9"/>
      <c r="G14" s="2"/>
      <c r="H14" s="2"/>
      <c r="I14" s="2"/>
      <c r="J14" s="2"/>
      <c r="K14" s="11">
        <f>K11+K12+K13</f>
        <v>2298400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5"/>
  <sheetViews>
    <sheetView workbookViewId="0"/>
  </sheetViews>
  <sheetFormatPr defaultRowHeight="15"/>
  <cols>
    <col min="1" max="1" width="23.7109375" customWidth="1"/>
    <col min="2" max="2" width="13.7109375" customWidth="1"/>
    <col min="3" max="3" width="15.7109375" customWidth="1"/>
    <col min="4" max="4" width="11.7109375" customWidth="1"/>
    <col min="5" max="5" width="10.7109375" customWidth="1"/>
    <col min="7" max="11" width="12.7109375" customWidth="1"/>
  </cols>
  <sheetData>
    <row r="1" spans="1:11" ht="15.75">
      <c r="A1" s="14" t="s">
        <v>16</v>
      </c>
    </row>
    <row r="2" spans="1:11">
      <c r="A2" s="4" t="s">
        <v>5</v>
      </c>
      <c r="B2" s="4" t="s">
        <v>1</v>
      </c>
      <c r="C2" s="4" t="s">
        <v>7</v>
      </c>
      <c r="D2" s="4" t="s">
        <v>4</v>
      </c>
      <c r="E2" s="4" t="s">
        <v>8</v>
      </c>
      <c r="G2" s="3"/>
      <c r="H2" s="3" t="s">
        <v>9</v>
      </c>
      <c r="I2" s="3"/>
      <c r="J2" s="3"/>
      <c r="K2" s="3"/>
    </row>
    <row r="3" spans="1:11">
      <c r="A3" s="1" t="s">
        <v>40</v>
      </c>
      <c r="B3" s="1">
        <v>38</v>
      </c>
      <c r="C3" s="8">
        <v>43</v>
      </c>
      <c r="D3" s="6">
        <v>17.3</v>
      </c>
      <c r="E3" s="8">
        <f>B3*C3*D3</f>
        <v>28268.2</v>
      </c>
      <c r="G3" s="5"/>
      <c r="H3" s="3" t="s">
        <v>10</v>
      </c>
      <c r="I3" s="3" t="s">
        <v>11</v>
      </c>
      <c r="J3" s="3" t="s">
        <v>12</v>
      </c>
      <c r="K3" s="3" t="s">
        <v>13</v>
      </c>
    </row>
    <row r="4" spans="1:11">
      <c r="A4" s="1" t="s">
        <v>41</v>
      </c>
      <c r="B4" s="1">
        <v>38</v>
      </c>
      <c r="C4" s="9">
        <v>43</v>
      </c>
      <c r="D4" s="1">
        <v>16.8</v>
      </c>
      <c r="E4" s="9">
        <f>B4*C4*D4</f>
        <v>27451.200000000001</v>
      </c>
      <c r="G4" s="3" t="s">
        <v>14</v>
      </c>
      <c r="H4" s="2">
        <v>5</v>
      </c>
      <c r="I4" s="2">
        <v>52</v>
      </c>
      <c r="J4" s="7">
        <f>E5+E16+E17+E18+E19</f>
        <v>73975.05</v>
      </c>
      <c r="K4" s="7">
        <f>H4*I4*J4</f>
        <v>19233513</v>
      </c>
    </row>
    <row r="5" spans="1:11">
      <c r="A5" s="1"/>
      <c r="B5" s="1"/>
      <c r="C5" s="1"/>
      <c r="D5" s="1"/>
      <c r="E5" s="13">
        <f>E3+E4</f>
        <v>55719.4</v>
      </c>
      <c r="G5" s="3" t="s">
        <v>15</v>
      </c>
      <c r="H5" s="2">
        <v>1</v>
      </c>
      <c r="I5" s="2">
        <v>52</v>
      </c>
      <c r="J5" s="7">
        <f>E9+E21+E22</f>
        <v>69735.25</v>
      </c>
      <c r="K5" s="7">
        <f>H5*I5*J5</f>
        <v>3626233</v>
      </c>
    </row>
    <row r="6" spans="1:11">
      <c r="A6" s="1"/>
      <c r="B6" s="4" t="s">
        <v>2</v>
      </c>
      <c r="C6" s="1"/>
      <c r="D6" s="1"/>
      <c r="E6" s="1"/>
      <c r="G6" s="3" t="s">
        <v>3</v>
      </c>
      <c r="H6" s="2">
        <v>1</v>
      </c>
      <c r="I6" s="2">
        <v>52</v>
      </c>
      <c r="J6" s="7">
        <f>E13+E24+E25</f>
        <v>64319.4</v>
      </c>
      <c r="K6" s="7">
        <f>H6*I6*J6</f>
        <v>3344608.8000000003</v>
      </c>
    </row>
    <row r="7" spans="1:11">
      <c r="A7" s="1" t="s">
        <v>40</v>
      </c>
      <c r="B7" s="1">
        <v>38</v>
      </c>
      <c r="C7" s="9">
        <v>43</v>
      </c>
      <c r="D7" s="1">
        <v>17.3</v>
      </c>
      <c r="E7" s="9">
        <f>B7*C7*D7</f>
        <v>28268.2</v>
      </c>
      <c r="G7" s="2"/>
      <c r="H7" s="2"/>
      <c r="I7" s="2"/>
      <c r="J7" s="2"/>
      <c r="K7" s="11">
        <f>K4+K5+K6</f>
        <v>26204354.800000001</v>
      </c>
    </row>
    <row r="8" spans="1:11">
      <c r="A8" s="1" t="s">
        <v>41</v>
      </c>
      <c r="B8" s="1">
        <v>38</v>
      </c>
      <c r="C8" s="9">
        <v>43</v>
      </c>
      <c r="D8" s="1">
        <v>16.8</v>
      </c>
      <c r="E8" s="9">
        <f>B8*C8*D8</f>
        <v>27451.200000000001</v>
      </c>
    </row>
    <row r="9" spans="1:11">
      <c r="A9" s="1"/>
      <c r="B9" s="1"/>
      <c r="C9" s="1"/>
      <c r="D9" s="1"/>
      <c r="E9" s="13">
        <f>E7+E8</f>
        <v>55719.4</v>
      </c>
    </row>
    <row r="10" spans="1:11">
      <c r="A10" s="1"/>
      <c r="B10" s="4" t="s">
        <v>3</v>
      </c>
      <c r="C10" s="1"/>
      <c r="D10" s="1"/>
      <c r="E10" s="1"/>
    </row>
    <row r="11" spans="1:11">
      <c r="A11" s="1" t="s">
        <v>40</v>
      </c>
      <c r="B11" s="1">
        <v>38</v>
      </c>
      <c r="C11" s="9">
        <v>43</v>
      </c>
      <c r="D11" s="1">
        <v>17.3</v>
      </c>
      <c r="E11" s="9">
        <f>B11*C11*D11</f>
        <v>28268.2</v>
      </c>
    </row>
    <row r="12" spans="1:11">
      <c r="A12" s="1" t="s">
        <v>41</v>
      </c>
      <c r="B12" s="1">
        <v>38</v>
      </c>
      <c r="C12" s="9">
        <v>43</v>
      </c>
      <c r="D12" s="1">
        <v>16.8</v>
      </c>
      <c r="E12" s="9">
        <f>B12*C12*D12</f>
        <v>27451.200000000001</v>
      </c>
    </row>
    <row r="13" spans="1:11">
      <c r="A13" s="1"/>
      <c r="B13" s="1"/>
      <c r="C13" s="1"/>
      <c r="D13" s="1"/>
      <c r="E13" s="13">
        <f>E11+E12</f>
        <v>55719.4</v>
      </c>
    </row>
    <row r="14" spans="1:11" ht="15.75">
      <c r="A14" s="15"/>
      <c r="B14" s="1"/>
      <c r="C14" s="1"/>
      <c r="D14" s="1"/>
      <c r="E14" s="13"/>
    </row>
    <row r="15" spans="1:11">
      <c r="A15" s="4" t="s">
        <v>18</v>
      </c>
      <c r="B15" s="4" t="s">
        <v>1</v>
      </c>
      <c r="C15" s="4" t="s">
        <v>7</v>
      </c>
      <c r="D15" s="4" t="s">
        <v>4</v>
      </c>
      <c r="E15" s="4" t="s">
        <v>8</v>
      </c>
    </row>
    <row r="16" spans="1:11">
      <c r="A16" s="1" t="s">
        <v>42</v>
      </c>
      <c r="B16" s="1">
        <v>33</v>
      </c>
      <c r="C16" s="9">
        <v>43</v>
      </c>
      <c r="D16" s="1">
        <v>5.35</v>
      </c>
      <c r="E16" s="13">
        <f>B16*C16*D16</f>
        <v>7591.65</v>
      </c>
    </row>
    <row r="17" spans="1:11">
      <c r="A17" s="1" t="s">
        <v>43</v>
      </c>
      <c r="B17" s="1">
        <v>32</v>
      </c>
      <c r="C17" s="9">
        <v>43</v>
      </c>
      <c r="D17" s="1">
        <v>6.1</v>
      </c>
      <c r="E17" s="13">
        <f>B17*C17*D17</f>
        <v>8393.6</v>
      </c>
    </row>
    <row r="18" spans="1:11">
      <c r="A18" s="1" t="s">
        <v>44</v>
      </c>
      <c r="B18" s="1">
        <v>33</v>
      </c>
      <c r="C18" s="9">
        <v>43</v>
      </c>
      <c r="D18" s="1">
        <v>0.75</v>
      </c>
      <c r="E18" s="13">
        <f>B18*C18*D18</f>
        <v>1064.25</v>
      </c>
    </row>
    <row r="19" spans="1:11">
      <c r="A19" s="1" t="s">
        <v>45</v>
      </c>
      <c r="B19" s="1">
        <v>33</v>
      </c>
      <c r="C19" s="9">
        <v>43</v>
      </c>
      <c r="D19" s="1">
        <v>0.85</v>
      </c>
      <c r="E19" s="13">
        <f>B19*C19*D19</f>
        <v>1206.1499999999999</v>
      </c>
    </row>
    <row r="20" spans="1:11">
      <c r="A20" s="1"/>
      <c r="B20" s="3" t="s">
        <v>2</v>
      </c>
      <c r="C20" s="9"/>
      <c r="D20" s="1"/>
      <c r="E20" s="13"/>
    </row>
    <row r="21" spans="1:11">
      <c r="A21" s="1" t="s">
        <v>42</v>
      </c>
      <c r="B21" s="1">
        <v>29</v>
      </c>
      <c r="C21" s="9">
        <v>43</v>
      </c>
      <c r="D21" s="1">
        <v>5.35</v>
      </c>
      <c r="E21" s="13">
        <f>B21*C21*D21</f>
        <v>6671.45</v>
      </c>
    </row>
    <row r="22" spans="1:11">
      <c r="A22" s="1" t="s">
        <v>43</v>
      </c>
      <c r="B22" s="1">
        <v>28</v>
      </c>
      <c r="C22" s="9">
        <v>43</v>
      </c>
      <c r="D22" s="1">
        <v>6.1</v>
      </c>
      <c r="E22" s="13">
        <f>B22*C22*D22</f>
        <v>7344.4</v>
      </c>
    </row>
    <row r="23" spans="1:11">
      <c r="A23" s="1"/>
      <c r="B23" s="3" t="s">
        <v>3</v>
      </c>
      <c r="C23" s="9"/>
      <c r="D23" s="1"/>
      <c r="E23" s="13"/>
    </row>
    <row r="24" spans="1:11">
      <c r="A24" s="1" t="s">
        <v>42</v>
      </c>
      <c r="B24" s="1">
        <v>18</v>
      </c>
      <c r="C24" s="9">
        <v>43</v>
      </c>
      <c r="D24" s="1">
        <v>5.35</v>
      </c>
      <c r="E24" s="13">
        <f>B24*C24*D24</f>
        <v>4140.8999999999996</v>
      </c>
    </row>
    <row r="25" spans="1:11">
      <c r="A25" s="1" t="s">
        <v>43</v>
      </c>
      <c r="B25" s="1">
        <v>17</v>
      </c>
      <c r="C25" s="9">
        <v>43</v>
      </c>
      <c r="D25" s="1">
        <v>6.1</v>
      </c>
      <c r="E25" s="13">
        <f>B25*C25*D25</f>
        <v>4459.0999999999995</v>
      </c>
    </row>
    <row r="26" spans="1:11">
      <c r="A26" s="1"/>
      <c r="B26" s="1"/>
      <c r="C26" s="1"/>
      <c r="D26" s="1"/>
      <c r="E26" s="1"/>
    </row>
    <row r="27" spans="1:11" ht="15.75">
      <c r="A27" s="14" t="s">
        <v>17</v>
      </c>
      <c r="B27" s="1"/>
      <c r="C27" s="1"/>
      <c r="D27" s="1"/>
      <c r="E27" s="1"/>
    </row>
    <row r="28" spans="1:11">
      <c r="A28" s="4" t="s">
        <v>5</v>
      </c>
      <c r="B28" s="4" t="s">
        <v>1</v>
      </c>
      <c r="C28" s="4" t="s">
        <v>7</v>
      </c>
      <c r="D28" s="4" t="s">
        <v>4</v>
      </c>
      <c r="E28" s="4" t="s">
        <v>8</v>
      </c>
      <c r="G28" s="3"/>
      <c r="H28" s="3" t="s">
        <v>9</v>
      </c>
      <c r="I28" s="3"/>
      <c r="J28" s="3"/>
      <c r="K28" s="3"/>
    </row>
    <row r="29" spans="1:11">
      <c r="A29" s="1" t="s">
        <v>40</v>
      </c>
      <c r="B29" s="1">
        <v>39</v>
      </c>
      <c r="C29" s="8">
        <v>43</v>
      </c>
      <c r="D29" s="6">
        <v>9.6</v>
      </c>
      <c r="E29" s="8">
        <f>B29*C29*D29</f>
        <v>16099.199999999999</v>
      </c>
      <c r="G29" s="5"/>
      <c r="H29" s="3" t="s">
        <v>10</v>
      </c>
      <c r="I29" s="3" t="s">
        <v>11</v>
      </c>
      <c r="J29" s="3" t="s">
        <v>12</v>
      </c>
      <c r="K29" s="3" t="s">
        <v>13</v>
      </c>
    </row>
    <row r="30" spans="1:11">
      <c r="A30" s="1" t="s">
        <v>6</v>
      </c>
      <c r="B30" s="1">
        <v>39</v>
      </c>
      <c r="C30" s="9">
        <v>43</v>
      </c>
      <c r="D30" s="1">
        <v>8.8000000000000007</v>
      </c>
      <c r="E30" s="9">
        <f>B30*C30*D30</f>
        <v>14757.6</v>
      </c>
      <c r="G30" s="3" t="s">
        <v>14</v>
      </c>
      <c r="H30" s="2">
        <v>5</v>
      </c>
      <c r="I30" s="2">
        <v>52</v>
      </c>
      <c r="J30" s="7">
        <f>E31+E42+E43+E44+E45</f>
        <v>36679</v>
      </c>
      <c r="K30" s="7">
        <f>H30*I30*J30</f>
        <v>9536540</v>
      </c>
    </row>
    <row r="31" spans="1:11">
      <c r="A31" s="1"/>
      <c r="B31" s="1"/>
      <c r="C31" s="1"/>
      <c r="D31" s="1"/>
      <c r="E31" s="13">
        <f>E29+E30</f>
        <v>30856.799999999999</v>
      </c>
      <c r="G31" s="3" t="s">
        <v>15</v>
      </c>
      <c r="H31" s="2">
        <v>1</v>
      </c>
      <c r="I31" s="2">
        <v>52</v>
      </c>
      <c r="J31" s="7">
        <f>E35</f>
        <v>30065.599999999999</v>
      </c>
      <c r="K31" s="7">
        <f>H31*I31*J31</f>
        <v>1563411.2</v>
      </c>
    </row>
    <row r="32" spans="1:11">
      <c r="A32" s="1"/>
      <c r="B32" s="4" t="s">
        <v>2</v>
      </c>
      <c r="C32" s="1"/>
      <c r="D32" s="1"/>
      <c r="E32" s="1"/>
      <c r="G32" s="3" t="s">
        <v>3</v>
      </c>
      <c r="H32" s="2">
        <v>1</v>
      </c>
      <c r="I32" s="2">
        <v>52</v>
      </c>
      <c r="J32" s="7">
        <f>E39</f>
        <v>30065.599999999999</v>
      </c>
      <c r="K32" s="7">
        <f>H32*I32*J32</f>
        <v>1563411.2</v>
      </c>
    </row>
    <row r="33" spans="1:11">
      <c r="A33" s="1" t="s">
        <v>40</v>
      </c>
      <c r="B33" s="1">
        <v>38</v>
      </c>
      <c r="C33" s="9">
        <v>43</v>
      </c>
      <c r="D33" s="1">
        <v>9.6</v>
      </c>
      <c r="E33" s="9">
        <f>B33*C33*D33</f>
        <v>15686.4</v>
      </c>
      <c r="G33" s="2"/>
      <c r="H33" s="2"/>
      <c r="I33" s="2"/>
      <c r="J33" s="2"/>
      <c r="K33" s="11">
        <f>K30+K31+K32</f>
        <v>12663362.399999999</v>
      </c>
    </row>
    <row r="34" spans="1:11">
      <c r="A34" s="1" t="s">
        <v>6</v>
      </c>
      <c r="B34" s="1">
        <v>38</v>
      </c>
      <c r="C34" s="9">
        <v>43</v>
      </c>
      <c r="D34" s="1">
        <v>8.8000000000000007</v>
      </c>
      <c r="E34" s="9">
        <f>B34*C34*D34</f>
        <v>14379.2</v>
      </c>
    </row>
    <row r="35" spans="1:11">
      <c r="A35" s="1"/>
      <c r="B35" s="1"/>
      <c r="C35" s="1"/>
      <c r="D35" s="1"/>
      <c r="E35" s="13">
        <f>E33+E34</f>
        <v>30065.599999999999</v>
      </c>
    </row>
    <row r="36" spans="1:11">
      <c r="A36" s="1"/>
      <c r="B36" s="4" t="s">
        <v>3</v>
      </c>
      <c r="C36" s="1"/>
      <c r="D36" s="1"/>
      <c r="E36" s="1"/>
    </row>
    <row r="37" spans="1:11">
      <c r="A37" s="1" t="s">
        <v>40</v>
      </c>
      <c r="B37" s="1">
        <v>38</v>
      </c>
      <c r="C37" s="9">
        <v>43</v>
      </c>
      <c r="D37" s="1">
        <v>9.6</v>
      </c>
      <c r="E37" s="9">
        <f>B37*C37*D37</f>
        <v>15686.4</v>
      </c>
    </row>
    <row r="38" spans="1:11">
      <c r="A38" s="1" t="s">
        <v>6</v>
      </c>
      <c r="B38" s="1">
        <v>38</v>
      </c>
      <c r="C38" s="9">
        <v>43</v>
      </c>
      <c r="D38" s="1">
        <v>8.8000000000000007</v>
      </c>
      <c r="E38" s="9">
        <f>B38*C38*D38</f>
        <v>14379.2</v>
      </c>
    </row>
    <row r="39" spans="1:11">
      <c r="A39" s="1"/>
      <c r="B39" s="1"/>
      <c r="C39" s="1"/>
      <c r="D39" s="1"/>
      <c r="E39" s="13">
        <f>E37+E38</f>
        <v>30065.599999999999</v>
      </c>
    </row>
    <row r="41" spans="1:11">
      <c r="A41" s="4" t="s">
        <v>18</v>
      </c>
      <c r="B41" s="4" t="s">
        <v>1</v>
      </c>
      <c r="C41" s="4" t="s">
        <v>7</v>
      </c>
      <c r="D41" s="4" t="s">
        <v>4</v>
      </c>
      <c r="E41" s="4" t="s">
        <v>8</v>
      </c>
    </row>
    <row r="42" spans="1:11">
      <c r="A42" s="1" t="s">
        <v>46</v>
      </c>
      <c r="B42" s="2">
        <v>19</v>
      </c>
      <c r="C42" s="7">
        <v>43</v>
      </c>
      <c r="D42" s="2">
        <v>2.2000000000000002</v>
      </c>
      <c r="E42" s="13">
        <f>B42*C42*D42</f>
        <v>1797.4</v>
      </c>
    </row>
    <row r="43" spans="1:11">
      <c r="A43" s="1" t="s">
        <v>47</v>
      </c>
      <c r="B43" s="2">
        <v>19</v>
      </c>
      <c r="C43" s="7">
        <v>43</v>
      </c>
      <c r="D43" s="2">
        <v>2.4</v>
      </c>
      <c r="E43" s="13">
        <f>B43*C43*D43</f>
        <v>1960.8</v>
      </c>
    </row>
    <row r="44" spans="1:11">
      <c r="A44" s="1" t="s">
        <v>44</v>
      </c>
      <c r="B44" s="2">
        <v>30</v>
      </c>
      <c r="C44" s="7">
        <v>43</v>
      </c>
      <c r="D44" s="2">
        <v>0.75</v>
      </c>
      <c r="E44" s="11">
        <f>B44*C44*D44</f>
        <v>967.5</v>
      </c>
    </row>
    <row r="45" spans="1:11">
      <c r="A45" s="1" t="s">
        <v>45</v>
      </c>
      <c r="B45" s="2">
        <v>30</v>
      </c>
      <c r="C45" s="7">
        <v>43</v>
      </c>
      <c r="D45" s="2">
        <v>0.85</v>
      </c>
      <c r="E45" s="11">
        <f>B45*C45*D45</f>
        <v>1096.5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Celkem</vt:lpstr>
      <vt:lpstr>118</vt:lpstr>
      <vt:lpstr>135</vt:lpstr>
      <vt:lpstr>138</vt:lpstr>
      <vt:lpstr>145</vt:lpstr>
      <vt:lpstr>170</vt:lpstr>
      <vt:lpstr>211</vt:lpstr>
      <vt:lpstr>212</vt:lpstr>
      <vt:lpstr>293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ryant</dc:creator>
  <cp:lastModifiedBy>jiří ryant</cp:lastModifiedBy>
  <dcterms:created xsi:type="dcterms:W3CDTF">2014-08-29T11:45:54Z</dcterms:created>
  <dcterms:modified xsi:type="dcterms:W3CDTF">2014-08-31T15:33:29Z</dcterms:modified>
</cp:coreProperties>
</file>